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Pfndi\OneDrive\Documents\1-AGV+PFN+ULBu+UNg\FC-GAR+PPPBSE\"/>
    </mc:Choice>
  </mc:AlternateContent>
  <xr:revisionPtr revIDLastSave="0" documentId="13_ncr:1_{91FF8EE3-03CF-431A-81A6-3D9E18CFAC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AT PTBA AXE GAR-BP 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3" i="1" l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O34" i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N19" i="1" s="1"/>
  <c r="J20" i="1"/>
  <c r="K20" i="1" s="1"/>
  <c r="J21" i="1"/>
  <c r="K21" i="1" s="1"/>
  <c r="J22" i="1"/>
  <c r="K22" i="1" s="1"/>
  <c r="J23" i="1"/>
  <c r="L23" i="1" s="1"/>
  <c r="J24" i="1"/>
  <c r="K24" i="1" s="1"/>
  <c r="J25" i="1"/>
  <c r="K25" i="1" s="1"/>
  <c r="J26" i="1"/>
  <c r="J27" i="1"/>
  <c r="K27" i="1" s="1"/>
  <c r="J28" i="1"/>
  <c r="K28" i="1" s="1"/>
  <c r="J29" i="1"/>
  <c r="K29" i="1" s="1"/>
  <c r="J30" i="1"/>
  <c r="K30" i="1" s="1"/>
  <c r="J31" i="1"/>
  <c r="M31" i="1" s="1"/>
  <c r="J32" i="1"/>
  <c r="K32" i="1" s="1"/>
  <c r="J33" i="1"/>
  <c r="K33" i="1" s="1"/>
  <c r="Q34" i="1" l="1"/>
  <c r="N18" i="1"/>
  <c r="N30" i="1"/>
  <c r="N27" i="1"/>
  <c r="L18" i="1"/>
  <c r="L22" i="1"/>
  <c r="M17" i="1"/>
  <c r="K19" i="1"/>
  <c r="L31" i="1"/>
  <c r="N23" i="1"/>
  <c r="M19" i="1"/>
  <c r="K31" i="1"/>
  <c r="K23" i="1"/>
  <c r="L19" i="1"/>
  <c r="M30" i="1"/>
  <c r="L30" i="1"/>
  <c r="N25" i="1"/>
  <c r="M18" i="1"/>
  <c r="N13" i="1"/>
  <c r="N31" i="1"/>
  <c r="M29" i="1"/>
  <c r="N15" i="1"/>
  <c r="M27" i="1"/>
  <c r="M15" i="1"/>
  <c r="N14" i="1"/>
  <c r="N33" i="1"/>
  <c r="N28" i="1"/>
  <c r="L27" i="1"/>
  <c r="M25" i="1"/>
  <c r="M23" i="1"/>
  <c r="N22" i="1"/>
  <c r="N21" i="1"/>
  <c r="N16" i="1"/>
  <c r="L15" i="1"/>
  <c r="M14" i="1"/>
  <c r="M13" i="1"/>
  <c r="M33" i="1"/>
  <c r="N29" i="1"/>
  <c r="L26" i="1"/>
  <c r="P26" i="1" s="1"/>
  <c r="M22" i="1"/>
  <c r="M21" i="1"/>
  <c r="N17" i="1"/>
  <c r="L14" i="1"/>
  <c r="N20" i="1"/>
  <c r="L33" i="1"/>
  <c r="M32" i="1"/>
  <c r="L29" i="1"/>
  <c r="M28" i="1"/>
  <c r="L25" i="1"/>
  <c r="M24" i="1"/>
  <c r="L21" i="1"/>
  <c r="M20" i="1"/>
  <c r="L17" i="1"/>
  <c r="M16" i="1"/>
  <c r="L13" i="1"/>
  <c r="N32" i="1"/>
  <c r="N24" i="1"/>
  <c r="L32" i="1"/>
  <c r="L28" i="1"/>
  <c r="L24" i="1"/>
  <c r="L20" i="1"/>
  <c r="L16" i="1"/>
  <c r="P27" i="1" l="1"/>
  <c r="P20" i="1"/>
  <c r="P17" i="1"/>
  <c r="P33" i="1"/>
  <c r="P24" i="1"/>
  <c r="P23" i="1"/>
  <c r="P22" i="1"/>
  <c r="P32" i="1"/>
  <c r="P25" i="1"/>
  <c r="P30" i="1"/>
  <c r="P19" i="1"/>
  <c r="P29" i="1"/>
  <c r="P13" i="1"/>
  <c r="P16" i="1"/>
  <c r="P28" i="1"/>
  <c r="P21" i="1"/>
  <c r="P14" i="1"/>
  <c r="P18" i="1"/>
  <c r="P31" i="1"/>
  <c r="P15" i="1"/>
  <c r="J12" i="1" l="1"/>
  <c r="K12" i="1" s="1"/>
  <c r="K34" i="1" l="1"/>
  <c r="L12" i="1"/>
  <c r="L34" i="1" s="1"/>
  <c r="M12" i="1"/>
  <c r="M34" i="1" s="1"/>
  <c r="N12" i="1"/>
  <c r="N34" i="1" s="1"/>
  <c r="P12" i="1" l="1"/>
  <c r="P34" i="1" l="1"/>
</calcChain>
</file>

<file path=xl/sharedStrings.xml><?xml version="1.0" encoding="utf-8"?>
<sst xmlns="http://schemas.openxmlformats.org/spreadsheetml/2006/main" count="96" uniqueCount="50">
  <si>
    <t>Codes activités</t>
  </si>
  <si>
    <t xml:space="preserve">Activités </t>
  </si>
  <si>
    <t>Resultat Attendus</t>
  </si>
  <si>
    <t>Unité</t>
  </si>
  <si>
    <t>Programmation physique</t>
  </si>
  <si>
    <t>Programmation financière</t>
  </si>
  <si>
    <t>Source de Financement</t>
  </si>
  <si>
    <t>Responsables</t>
  </si>
  <si>
    <t>T1</t>
  </si>
  <si>
    <t>T2</t>
  </si>
  <si>
    <t>T3</t>
  </si>
  <si>
    <t>T4</t>
  </si>
  <si>
    <t>Etat</t>
  </si>
  <si>
    <t>Bénéficiaires</t>
  </si>
  <si>
    <t>TRAVAUX</t>
  </si>
  <si>
    <t>BIENS</t>
  </si>
  <si>
    <t>FONCTIONNEMENT</t>
  </si>
  <si>
    <t>Quantité (Total Programmation physique)</t>
  </si>
  <si>
    <t>Totale Programmation financière (millions de francs BIF)</t>
  </si>
  <si>
    <t>I</t>
  </si>
  <si>
    <t>II</t>
  </si>
  <si>
    <t>IV</t>
  </si>
  <si>
    <t>Autre</t>
  </si>
  <si>
    <t>Cout unitaire (Millions Francs Bu)</t>
  </si>
  <si>
    <t>Frais postaux et communiques</t>
  </si>
  <si>
    <t>Frais de telecommunications</t>
  </si>
  <si>
    <t>Abonnement a l'internet</t>
  </si>
  <si>
    <t>Carburant et Lubrifiants</t>
  </si>
  <si>
    <t>Achat materiel et fournitures de Bureau</t>
  </si>
  <si>
    <t>Consommation en Eau et Electricite</t>
  </si>
  <si>
    <t>Indemnites de deplacement des ayants droit aux vehicules de fonction</t>
  </si>
  <si>
    <t>Allocations familliales S/Contrats</t>
  </si>
  <si>
    <t>TOTAL</t>
  </si>
  <si>
    <t>Contribution de l'Etat a la Securite Sociale S/Contrat</t>
  </si>
  <si>
    <t>Entretien et réparation des machines</t>
  </si>
  <si>
    <t>Trimestre</t>
  </si>
  <si>
    <t>Rémuneration directe de base S/Contrats</t>
  </si>
  <si>
    <t>Indemnites et primes de technicite S/Contrat</t>
  </si>
  <si>
    <t>Voyage officiel du Vice-Président de la République</t>
  </si>
  <si>
    <t>Missions officiels des fonctionnaires à l'étranger</t>
  </si>
  <si>
    <t>Frais de mission à l'interieur du Pays</t>
  </si>
  <si>
    <t>Fetes officielles</t>
  </si>
  <si>
    <t>Frais d'intendance</t>
  </si>
  <si>
    <t>Entretien et réparation du charroi</t>
  </si>
  <si>
    <t>Entretien et equipement de la Résidence du Vice-Président</t>
  </si>
  <si>
    <t>Equipement de la Vice-Présidence</t>
  </si>
  <si>
    <t>Fonds d'assistance sociale</t>
  </si>
  <si>
    <t>Frais de fonctionnement de la CNIDH</t>
  </si>
  <si>
    <t>Cabinet du Vice-Président</t>
  </si>
  <si>
    <t>Cabinet du Vice-President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</si>
</sst>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8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name val="Times New Roman"/>
      <family val="1"/>
    </font>
    <font>
      <b/>
      <sz val="8"/>
      <color theme="1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1" fontId="3" fillId="2" borderId="2" xfId="1" applyNumberFormat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1" fontId="3" fillId="2" borderId="6" xfId="1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right" vertical="center"/>
    </xf>
    <xf numFmtId="2" fontId="4" fillId="0" borderId="1" xfId="1" applyNumberFormat="1" applyFont="1" applyFill="1" applyBorder="1" applyAlignment="1">
      <alignment horizontal="right" vertical="center"/>
    </xf>
    <xf numFmtId="2" fontId="4" fillId="0" borderId="1" xfId="1" applyNumberFormat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2" fontId="4" fillId="0" borderId="1" xfId="1" applyNumberFormat="1" applyFont="1" applyFill="1" applyBorder="1" applyAlignment="1">
      <alignment horizontal="right" vertical="center" wrapText="1"/>
    </xf>
    <xf numFmtId="0" fontId="4" fillId="0" borderId="3" xfId="1" applyFont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center" wrapText="1"/>
    </xf>
    <xf numFmtId="2" fontId="7" fillId="0" borderId="1" xfId="1" applyNumberFormat="1" applyFont="1" applyFill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right" vertical="center"/>
    </xf>
    <xf numFmtId="0" fontId="8" fillId="0" borderId="1" xfId="1" applyFont="1" applyFill="1" applyBorder="1"/>
    <xf numFmtId="0" fontId="1" fillId="3" borderId="1" xfId="0" applyFont="1" applyFill="1" applyBorder="1" applyAlignment="1">
      <alignment vertical="center"/>
    </xf>
    <xf numFmtId="0" fontId="7" fillId="3" borderId="1" xfId="1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3" borderId="0" xfId="0" applyFill="1"/>
    <xf numFmtId="0" fontId="0" fillId="0" borderId="1" xfId="0" applyBorder="1"/>
    <xf numFmtId="3" fontId="4" fillId="0" borderId="1" xfId="0" applyNumberFormat="1" applyFont="1" applyBorder="1" applyAlignment="1">
      <alignment vertical="center"/>
    </xf>
    <xf numFmtId="3" fontId="4" fillId="0" borderId="1" xfId="1" applyNumberFormat="1" applyFont="1" applyBorder="1" applyAlignment="1">
      <alignment horizontal="right" vertical="center"/>
    </xf>
    <xf numFmtId="3" fontId="6" fillId="0" borderId="1" xfId="1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0" fillId="3" borderId="1" xfId="0" applyFill="1" applyBorder="1"/>
    <xf numFmtId="0" fontId="9" fillId="3" borderId="1" xfId="1" applyFont="1" applyFill="1" applyBorder="1" applyAlignment="1">
      <alignment horizontal="center" vertical="center" wrapText="1"/>
    </xf>
    <xf numFmtId="0" fontId="7" fillId="0" borderId="1" xfId="0" applyFont="1" applyBorder="1"/>
    <xf numFmtId="3" fontId="7" fillId="0" borderId="1" xfId="1" applyNumberFormat="1" applyFont="1" applyFill="1" applyBorder="1" applyAlignment="1">
      <alignment horizontal="right" vertical="center"/>
    </xf>
    <xf numFmtId="3" fontId="7" fillId="0" borderId="1" xfId="0" applyNumberFormat="1" applyFont="1" applyBorder="1"/>
    <xf numFmtId="0" fontId="3" fillId="0" borderId="1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vertical="center" wrapText="1"/>
    </xf>
    <xf numFmtId="0" fontId="7" fillId="0" borderId="3" xfId="1" applyFont="1" applyFill="1" applyBorder="1" applyAlignment="1">
      <alignment horizontal="left" vertical="center" wrapText="1"/>
    </xf>
    <xf numFmtId="1" fontId="7" fillId="0" borderId="1" xfId="0" applyNumberFormat="1" applyFont="1" applyBorder="1"/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1" fontId="3" fillId="2" borderId="3" xfId="1" applyNumberFormat="1" applyFont="1" applyFill="1" applyBorder="1" applyAlignment="1">
      <alignment horizontal="center" vertical="center" wrapText="1"/>
    </xf>
    <xf numFmtId="1" fontId="3" fillId="2" borderId="4" xfId="1" applyNumberFormat="1" applyFont="1" applyFill="1" applyBorder="1" applyAlignment="1">
      <alignment horizontal="center" vertical="center" wrapText="1"/>
    </xf>
    <xf numFmtId="1" fontId="3" fillId="2" borderId="5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2" fontId="10" fillId="0" borderId="1" xfId="1" applyNumberFormat="1" applyFont="1" applyFill="1" applyBorder="1" applyAlignment="1">
      <alignment horizontal="right" vertical="center"/>
    </xf>
    <xf numFmtId="0" fontId="11" fillId="0" borderId="0" xfId="0" applyFont="1"/>
    <xf numFmtId="3" fontId="10" fillId="0" borderId="1" xfId="1" applyNumberFormat="1" applyFont="1" applyBorder="1" applyAlignment="1">
      <alignment horizontal="right" vertical="center"/>
    </xf>
    <xf numFmtId="1" fontId="10" fillId="0" borderId="1" xfId="1" applyNumberFormat="1" applyFont="1" applyFill="1" applyBorder="1" applyAlignment="1">
      <alignment horizontal="right" vertical="center"/>
    </xf>
    <xf numFmtId="3" fontId="4" fillId="0" borderId="1" xfId="1" applyNumberFormat="1" applyFont="1" applyFill="1" applyBorder="1" applyAlignment="1">
      <alignment horizontal="right" vertical="center"/>
    </xf>
    <xf numFmtId="1" fontId="10" fillId="0" borderId="1" xfId="0" applyNumberFormat="1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34"/>
  <sheetViews>
    <sheetView tabSelected="1" view="pageBreakPreview" zoomScale="89" zoomScaleNormal="100" zoomScaleSheetLayoutView="89" workbookViewId="0">
      <pane xSplit="2" ySplit="2" topLeftCell="J3" activePane="bottomRight" state="frozen"/>
      <selection pane="topRight" activeCell="C1" sqref="C1"/>
      <selection pane="bottomLeft" activeCell="A3" sqref="A3"/>
      <selection pane="bottomRight" activeCell="V16" sqref="V16"/>
    </sheetView>
  </sheetViews>
  <sheetFormatPr baseColWidth="10" defaultRowHeight="14.4" x14ac:dyDescent="0.3"/>
  <cols>
    <col min="1" max="1" width="13.44140625" style="33" customWidth="1"/>
    <col min="2" max="2" width="45.109375" customWidth="1"/>
    <col min="3" max="3" width="5.5546875" customWidth="1"/>
    <col min="4" max="4" width="7" customWidth="1"/>
    <col min="5" max="5" width="8.5546875" customWidth="1"/>
    <col min="6" max="6" width="4.44140625" customWidth="1"/>
    <col min="7" max="7" width="3.88671875" customWidth="1"/>
    <col min="8" max="8" width="3.5546875" customWidth="1"/>
    <col min="9" max="9" width="4.5546875" customWidth="1"/>
    <col min="10" max="10" width="8.88671875" customWidth="1"/>
    <col min="11" max="11" width="8.5546875" customWidth="1"/>
    <col min="12" max="12" width="9.109375" customWidth="1"/>
    <col min="13" max="13" width="8.88671875" customWidth="1"/>
    <col min="14" max="14" width="9" customWidth="1"/>
    <col min="15" max="15" width="9.5546875" hidden="1" customWidth="1"/>
    <col min="16" max="16" width="10.44140625" style="60" customWidth="1"/>
    <col min="17" max="17" width="12.44140625" style="60" customWidth="1"/>
    <col min="18" max="18" width="9.33203125" customWidth="1"/>
    <col min="19" max="19" width="6.44140625" customWidth="1"/>
    <col min="20" max="20" width="14.6640625" customWidth="1"/>
  </cols>
  <sheetData>
    <row r="2" spans="1:20" ht="51" x14ac:dyDescent="0.3">
      <c r="A2" s="30" t="s">
        <v>0</v>
      </c>
      <c r="B2" s="1" t="s">
        <v>1</v>
      </c>
      <c r="C2" s="2" t="s">
        <v>2</v>
      </c>
      <c r="D2" s="1" t="s">
        <v>3</v>
      </c>
      <c r="E2" s="3" t="s">
        <v>17</v>
      </c>
      <c r="F2" s="50" t="s">
        <v>4</v>
      </c>
      <c r="G2" s="51"/>
      <c r="H2" s="51"/>
      <c r="I2" s="52"/>
      <c r="J2" s="3" t="s">
        <v>23</v>
      </c>
      <c r="K2" s="53" t="s">
        <v>5</v>
      </c>
      <c r="L2" s="54"/>
      <c r="M2" s="54"/>
      <c r="N2" s="55"/>
      <c r="O2" s="1" t="s">
        <v>18</v>
      </c>
      <c r="P2" s="1" t="s">
        <v>18</v>
      </c>
      <c r="Q2" s="56" t="s">
        <v>6</v>
      </c>
      <c r="R2" s="57"/>
      <c r="S2" s="58"/>
      <c r="T2" s="1" t="s">
        <v>7</v>
      </c>
    </row>
    <row r="3" spans="1:20" x14ac:dyDescent="0.3">
      <c r="A3" s="30"/>
      <c r="B3" s="1"/>
      <c r="C3" s="4"/>
      <c r="D3" s="1"/>
      <c r="E3" s="5"/>
      <c r="F3" s="1" t="s">
        <v>8</v>
      </c>
      <c r="G3" s="1" t="s">
        <v>9</v>
      </c>
      <c r="H3" s="1" t="s">
        <v>10</v>
      </c>
      <c r="I3" s="1" t="s">
        <v>11</v>
      </c>
      <c r="J3" s="5"/>
      <c r="K3" s="6" t="s">
        <v>8</v>
      </c>
      <c r="L3" s="6" t="s">
        <v>9</v>
      </c>
      <c r="M3" s="6" t="s">
        <v>10</v>
      </c>
      <c r="N3" s="6" t="s">
        <v>11</v>
      </c>
      <c r="O3" s="1"/>
      <c r="P3" s="1"/>
      <c r="Q3" s="1" t="s">
        <v>12</v>
      </c>
      <c r="R3" s="1" t="s">
        <v>13</v>
      </c>
      <c r="S3" s="1" t="s">
        <v>22</v>
      </c>
      <c r="T3" s="1"/>
    </row>
    <row r="4" spans="1:20" ht="15.6" x14ac:dyDescent="0.3">
      <c r="A4" s="31" t="s">
        <v>19</v>
      </c>
      <c r="B4" s="26" t="s">
        <v>14</v>
      </c>
      <c r="C4" s="26"/>
      <c r="D4" s="26"/>
      <c r="E4" s="25"/>
      <c r="F4" s="26"/>
      <c r="G4" s="26"/>
      <c r="H4" s="26"/>
      <c r="I4" s="26"/>
      <c r="J4" s="25"/>
      <c r="K4" s="27"/>
      <c r="L4" s="27"/>
      <c r="M4" s="27"/>
      <c r="N4" s="27"/>
      <c r="O4" s="28"/>
      <c r="P4" s="59"/>
      <c r="Q4" s="59"/>
      <c r="R4" s="28"/>
      <c r="S4" s="28"/>
      <c r="T4" s="29"/>
    </row>
    <row r="5" spans="1:20" x14ac:dyDescent="0.3">
      <c r="A5" s="32"/>
      <c r="B5" s="7"/>
      <c r="C5" s="8"/>
      <c r="D5" s="9"/>
      <c r="E5" s="10"/>
      <c r="F5" s="9"/>
      <c r="G5" s="9"/>
      <c r="H5" s="9"/>
      <c r="I5" s="21"/>
      <c r="J5" s="35"/>
      <c r="K5" s="11"/>
      <c r="L5" s="11"/>
      <c r="M5" s="11"/>
      <c r="N5" s="11"/>
      <c r="O5" s="35"/>
      <c r="P5" s="12"/>
      <c r="Q5" s="35"/>
      <c r="R5" s="12"/>
      <c r="S5" s="12"/>
      <c r="T5" s="13"/>
    </row>
    <row r="6" spans="1:20" x14ac:dyDescent="0.3">
      <c r="A6" s="32"/>
      <c r="B6" s="14"/>
      <c r="C6" s="15"/>
      <c r="D6" s="16"/>
      <c r="E6" s="10"/>
      <c r="F6" s="9"/>
      <c r="G6" s="9"/>
      <c r="H6" s="9"/>
      <c r="I6" s="21"/>
      <c r="J6" s="35"/>
      <c r="K6" s="11"/>
      <c r="L6" s="11"/>
      <c r="M6" s="11"/>
      <c r="N6" s="11"/>
      <c r="O6" s="35"/>
      <c r="P6" s="17"/>
      <c r="Q6" s="35"/>
      <c r="R6" s="17"/>
      <c r="S6" s="17"/>
      <c r="T6" s="13"/>
    </row>
    <row r="7" spans="1:20" x14ac:dyDescent="0.3">
      <c r="A7" s="32"/>
      <c r="B7" s="14"/>
      <c r="C7" s="15"/>
      <c r="D7" s="16"/>
      <c r="E7" s="10"/>
      <c r="F7" s="9"/>
      <c r="G7" s="9"/>
      <c r="H7" s="9"/>
      <c r="I7" s="21"/>
      <c r="J7" s="35"/>
      <c r="K7" s="11"/>
      <c r="L7" s="11"/>
      <c r="M7" s="11"/>
      <c r="N7" s="11"/>
      <c r="O7" s="35"/>
      <c r="P7" s="17"/>
      <c r="Q7" s="35"/>
      <c r="R7" s="17"/>
      <c r="S7" s="17"/>
      <c r="T7" s="13"/>
    </row>
    <row r="8" spans="1:20" x14ac:dyDescent="0.3">
      <c r="A8" s="32"/>
      <c r="B8" s="14"/>
      <c r="C8" s="15"/>
      <c r="D8" s="16"/>
      <c r="E8" s="10"/>
      <c r="F8" s="9"/>
      <c r="G8" s="9"/>
      <c r="H8" s="9"/>
      <c r="I8" s="21"/>
      <c r="J8" s="35"/>
      <c r="K8" s="11"/>
      <c r="L8" s="11"/>
      <c r="M8" s="11"/>
      <c r="N8" s="11"/>
      <c r="O8" s="35"/>
      <c r="P8" s="17"/>
      <c r="Q8" s="35"/>
      <c r="R8" s="17"/>
      <c r="S8" s="17"/>
      <c r="T8" s="13"/>
    </row>
    <row r="9" spans="1:20" ht="15.6" x14ac:dyDescent="0.3">
      <c r="A9" s="31" t="s">
        <v>20</v>
      </c>
      <c r="B9" s="26" t="s">
        <v>15</v>
      </c>
      <c r="C9" s="26"/>
      <c r="D9" s="26"/>
      <c r="E9" s="25"/>
      <c r="F9" s="26"/>
      <c r="G9" s="26"/>
      <c r="H9" s="26"/>
      <c r="I9" s="26"/>
      <c r="J9" s="25"/>
      <c r="L9" s="27"/>
      <c r="M9" s="27"/>
      <c r="N9" s="27"/>
      <c r="O9" s="28"/>
      <c r="P9" s="59"/>
      <c r="R9" s="28"/>
      <c r="S9" s="28"/>
      <c r="T9" s="13"/>
    </row>
    <row r="10" spans="1:20" ht="15.6" x14ac:dyDescent="0.3">
      <c r="A10" s="32"/>
      <c r="B10" s="7"/>
      <c r="C10" s="22"/>
      <c r="D10" s="22"/>
      <c r="E10" s="19"/>
      <c r="F10" s="18"/>
      <c r="G10" s="18"/>
      <c r="H10" s="18"/>
      <c r="I10" s="18"/>
      <c r="J10" s="23"/>
      <c r="K10" s="21"/>
      <c r="L10" s="21"/>
      <c r="M10" s="21"/>
      <c r="N10" s="21"/>
      <c r="O10" s="20"/>
      <c r="P10" s="12"/>
      <c r="Q10" s="59"/>
      <c r="R10" s="12"/>
      <c r="S10" s="12"/>
      <c r="T10" s="13"/>
    </row>
    <row r="11" spans="1:20" ht="15.6" x14ac:dyDescent="0.3">
      <c r="A11" s="31" t="s">
        <v>21</v>
      </c>
      <c r="B11" s="48" t="s">
        <v>16</v>
      </c>
      <c r="C11" s="34"/>
      <c r="D11" s="45"/>
      <c r="E11" s="25"/>
      <c r="F11" s="26"/>
      <c r="G11" s="26"/>
      <c r="H11" s="26"/>
      <c r="I11" s="26"/>
      <c r="J11" s="38"/>
      <c r="K11" s="44"/>
      <c r="L11" s="44"/>
      <c r="M11" s="44"/>
      <c r="N11" s="44"/>
      <c r="O11" s="43"/>
      <c r="P11" s="59"/>
      <c r="Q11" s="61"/>
      <c r="R11" s="28"/>
      <c r="S11" s="28"/>
      <c r="T11" s="13"/>
    </row>
    <row r="12" spans="1:20" ht="20.399999999999999" x14ac:dyDescent="0.3">
      <c r="A12" s="41">
        <v>301</v>
      </c>
      <c r="B12" s="46" t="s">
        <v>30</v>
      </c>
      <c r="C12" s="34"/>
      <c r="D12" s="45" t="s">
        <v>35</v>
      </c>
      <c r="E12" s="10">
        <v>4</v>
      </c>
      <c r="F12" s="21">
        <v>1</v>
      </c>
      <c r="G12" s="21">
        <v>1</v>
      </c>
      <c r="H12" s="21">
        <v>1</v>
      </c>
      <c r="I12" s="21">
        <v>1</v>
      </c>
      <c r="J12" s="38">
        <f>O12/$E12</f>
        <v>12.9</v>
      </c>
      <c r="K12" s="37">
        <f>F12*$J12</f>
        <v>12.9</v>
      </c>
      <c r="L12" s="37">
        <f t="shared" ref="L12:N12" si="0">G12*$J12</f>
        <v>12.9</v>
      </c>
      <c r="M12" s="37">
        <f t="shared" si="0"/>
        <v>12.9</v>
      </c>
      <c r="N12" s="37">
        <f t="shared" si="0"/>
        <v>12.9</v>
      </c>
      <c r="O12" s="38">
        <v>51.6</v>
      </c>
      <c r="P12" s="62">
        <f>SUM(K12:N12)</f>
        <v>51.6</v>
      </c>
      <c r="Q12" s="63">
        <f>+P12</f>
        <v>51.6</v>
      </c>
      <c r="R12" s="28"/>
      <c r="S12" s="28"/>
      <c r="T12" s="13" t="s">
        <v>49</v>
      </c>
    </row>
    <row r="13" spans="1:20" ht="20.399999999999999" x14ac:dyDescent="0.3">
      <c r="A13" s="32">
        <v>303</v>
      </c>
      <c r="B13" s="47" t="s">
        <v>36</v>
      </c>
      <c r="C13" s="34"/>
      <c r="D13" s="45" t="s">
        <v>35</v>
      </c>
      <c r="E13" s="10">
        <v>4</v>
      </c>
      <c r="F13" s="21">
        <v>1</v>
      </c>
      <c r="G13" s="21">
        <v>1</v>
      </c>
      <c r="H13" s="21">
        <v>1</v>
      </c>
      <c r="I13" s="21">
        <v>1</v>
      </c>
      <c r="J13" s="38">
        <f>O13/$E13</f>
        <v>25.875</v>
      </c>
      <c r="K13" s="37">
        <f t="shared" ref="K13:K33" si="1">F13*$J13</f>
        <v>25.875</v>
      </c>
      <c r="L13" s="37">
        <f t="shared" ref="L13:L33" si="2">G13*$J13</f>
        <v>25.875</v>
      </c>
      <c r="M13" s="37">
        <f t="shared" ref="M13:M33" si="3">H13*$J13</f>
        <v>25.875</v>
      </c>
      <c r="N13" s="37">
        <f t="shared" ref="N13:N33" si="4">I13*$J13</f>
        <v>25.875</v>
      </c>
      <c r="O13" s="39">
        <v>103.5</v>
      </c>
      <c r="P13" s="62">
        <f>SUM(K13:N13)</f>
        <v>103.5</v>
      </c>
      <c r="Q13" s="63">
        <f t="shared" ref="Q13:Q33" si="5">+P13</f>
        <v>103.5</v>
      </c>
      <c r="R13" s="17"/>
      <c r="S13" s="17"/>
      <c r="T13" s="13" t="s">
        <v>49</v>
      </c>
    </row>
    <row r="14" spans="1:20" ht="20.399999999999999" x14ac:dyDescent="0.3">
      <c r="A14" s="32">
        <v>304</v>
      </c>
      <c r="B14" s="47" t="s">
        <v>37</v>
      </c>
      <c r="C14" s="34"/>
      <c r="D14" s="45" t="s">
        <v>35</v>
      </c>
      <c r="E14" s="10">
        <v>4</v>
      </c>
      <c r="F14" s="21">
        <v>1</v>
      </c>
      <c r="G14" s="21">
        <v>1</v>
      </c>
      <c r="H14" s="21">
        <v>1</v>
      </c>
      <c r="I14" s="21">
        <v>1</v>
      </c>
      <c r="J14" s="38">
        <f>O14/$E14</f>
        <v>14.775</v>
      </c>
      <c r="K14" s="37">
        <f t="shared" si="1"/>
        <v>14.775</v>
      </c>
      <c r="L14" s="37">
        <f t="shared" si="2"/>
        <v>14.775</v>
      </c>
      <c r="M14" s="37">
        <f t="shared" si="3"/>
        <v>14.775</v>
      </c>
      <c r="N14" s="37">
        <f t="shared" si="4"/>
        <v>14.775</v>
      </c>
      <c r="O14" s="39">
        <v>59.1</v>
      </c>
      <c r="P14" s="62">
        <f>SUM(K14:N14)</f>
        <v>59.1</v>
      </c>
      <c r="Q14" s="63">
        <f t="shared" si="5"/>
        <v>59.1</v>
      </c>
      <c r="R14" s="17"/>
      <c r="S14" s="17"/>
      <c r="T14" s="13" t="s">
        <v>48</v>
      </c>
    </row>
    <row r="15" spans="1:20" ht="20.399999999999999" x14ac:dyDescent="0.3">
      <c r="A15" s="32">
        <v>306</v>
      </c>
      <c r="B15" s="47" t="s">
        <v>31</v>
      </c>
      <c r="C15" s="34"/>
      <c r="D15" s="45" t="s">
        <v>35</v>
      </c>
      <c r="E15" s="10">
        <v>4</v>
      </c>
      <c r="F15" s="21">
        <v>1</v>
      </c>
      <c r="G15" s="21">
        <v>1</v>
      </c>
      <c r="H15" s="21">
        <v>1</v>
      </c>
      <c r="I15" s="21">
        <v>1</v>
      </c>
      <c r="J15" s="38">
        <f>O15/$E15</f>
        <v>1.2</v>
      </c>
      <c r="K15" s="37">
        <f t="shared" si="1"/>
        <v>1.2</v>
      </c>
      <c r="L15" s="37">
        <f t="shared" si="2"/>
        <v>1.2</v>
      </c>
      <c r="M15" s="37">
        <f t="shared" si="3"/>
        <v>1.2</v>
      </c>
      <c r="N15" s="37">
        <f t="shared" si="4"/>
        <v>1.2</v>
      </c>
      <c r="O15" s="39">
        <v>4.8</v>
      </c>
      <c r="P15" s="62">
        <f>SUM(K15:N15)</f>
        <v>4.8</v>
      </c>
      <c r="Q15" s="63">
        <f t="shared" si="5"/>
        <v>4.8</v>
      </c>
      <c r="R15" s="17"/>
      <c r="S15" s="17"/>
      <c r="T15" s="13" t="s">
        <v>48</v>
      </c>
    </row>
    <row r="16" spans="1:20" ht="20.399999999999999" x14ac:dyDescent="0.3">
      <c r="A16" s="32">
        <v>309</v>
      </c>
      <c r="B16" s="47" t="s">
        <v>33</v>
      </c>
      <c r="C16" s="34"/>
      <c r="D16" s="45" t="s">
        <v>35</v>
      </c>
      <c r="E16" s="10">
        <v>4</v>
      </c>
      <c r="F16" s="21">
        <v>1</v>
      </c>
      <c r="G16" s="21">
        <v>1</v>
      </c>
      <c r="H16" s="21">
        <v>1</v>
      </c>
      <c r="I16" s="21">
        <v>1</v>
      </c>
      <c r="J16" s="38">
        <f>O16/$E16</f>
        <v>8.9</v>
      </c>
      <c r="K16" s="37">
        <f t="shared" si="1"/>
        <v>8.9</v>
      </c>
      <c r="L16" s="37">
        <f t="shared" si="2"/>
        <v>8.9</v>
      </c>
      <c r="M16" s="37">
        <f t="shared" si="3"/>
        <v>8.9</v>
      </c>
      <c r="N16" s="37">
        <f t="shared" si="4"/>
        <v>8.9</v>
      </c>
      <c r="O16" s="39">
        <v>35.6</v>
      </c>
      <c r="P16" s="62">
        <f>SUM(K16:N16)</f>
        <v>35.6</v>
      </c>
      <c r="Q16" s="63">
        <f t="shared" si="5"/>
        <v>35.6</v>
      </c>
      <c r="R16" s="17"/>
      <c r="S16" s="17"/>
      <c r="T16" s="13" t="s">
        <v>48</v>
      </c>
    </row>
    <row r="17" spans="1:20" ht="20.399999999999999" x14ac:dyDescent="0.3">
      <c r="A17" s="32">
        <v>400</v>
      </c>
      <c r="B17" s="24" t="s">
        <v>38</v>
      </c>
      <c r="C17" s="34"/>
      <c r="D17" s="45" t="s">
        <v>35</v>
      </c>
      <c r="E17" s="10">
        <v>4</v>
      </c>
      <c r="F17" s="21">
        <v>1</v>
      </c>
      <c r="G17" s="21">
        <v>1</v>
      </c>
      <c r="H17" s="21">
        <v>1</v>
      </c>
      <c r="I17" s="21">
        <v>1</v>
      </c>
      <c r="J17" s="38">
        <f>O17/$E17</f>
        <v>34.166666999999997</v>
      </c>
      <c r="K17" s="37">
        <f t="shared" si="1"/>
        <v>34.166666999999997</v>
      </c>
      <c r="L17" s="37">
        <f t="shared" si="2"/>
        <v>34.166666999999997</v>
      </c>
      <c r="M17" s="37">
        <f t="shared" si="3"/>
        <v>34.166666999999997</v>
      </c>
      <c r="N17" s="37">
        <f t="shared" si="4"/>
        <v>34.166666999999997</v>
      </c>
      <c r="O17" s="36">
        <v>136.66666799999999</v>
      </c>
      <c r="P17" s="62">
        <f>SUM(K17:N17)</f>
        <v>136.66666799999999</v>
      </c>
      <c r="Q17" s="63">
        <f t="shared" si="5"/>
        <v>136.66666799999999</v>
      </c>
      <c r="R17" s="20"/>
      <c r="S17" s="20"/>
      <c r="T17" s="13" t="s">
        <v>48</v>
      </c>
    </row>
    <row r="18" spans="1:20" ht="20.399999999999999" x14ac:dyDescent="0.3">
      <c r="A18" s="32">
        <v>401</v>
      </c>
      <c r="B18" s="24" t="s">
        <v>39</v>
      </c>
      <c r="C18" s="34"/>
      <c r="D18" s="45" t="s">
        <v>35</v>
      </c>
      <c r="E18" s="10">
        <v>4</v>
      </c>
      <c r="F18" s="21">
        <v>1</v>
      </c>
      <c r="G18" s="21">
        <v>1</v>
      </c>
      <c r="H18" s="21">
        <v>1</v>
      </c>
      <c r="I18" s="21">
        <v>1</v>
      </c>
      <c r="J18" s="38">
        <f>O18/$E18</f>
        <v>24.135249999999999</v>
      </c>
      <c r="K18" s="37">
        <f t="shared" si="1"/>
        <v>24.135249999999999</v>
      </c>
      <c r="L18" s="37">
        <f t="shared" si="2"/>
        <v>24.135249999999999</v>
      </c>
      <c r="M18" s="37">
        <f t="shared" si="3"/>
        <v>24.135249999999999</v>
      </c>
      <c r="N18" s="37">
        <f t="shared" si="4"/>
        <v>24.135249999999999</v>
      </c>
      <c r="O18" s="36">
        <v>96.540999999999997</v>
      </c>
      <c r="P18" s="62">
        <f>SUM(K18:N18)</f>
        <v>96.540999999999997</v>
      </c>
      <c r="Q18" s="63">
        <f t="shared" si="5"/>
        <v>96.540999999999997</v>
      </c>
      <c r="R18" s="20"/>
      <c r="S18" s="20"/>
      <c r="T18" s="13" t="s">
        <v>48</v>
      </c>
    </row>
    <row r="19" spans="1:20" ht="20.399999999999999" x14ac:dyDescent="0.3">
      <c r="A19" s="32">
        <v>402</v>
      </c>
      <c r="B19" s="24" t="s">
        <v>40</v>
      </c>
      <c r="C19" s="34"/>
      <c r="D19" s="45" t="s">
        <v>35</v>
      </c>
      <c r="E19" s="10">
        <v>4</v>
      </c>
      <c r="F19" s="21">
        <v>1</v>
      </c>
      <c r="G19" s="21">
        <v>1</v>
      </c>
      <c r="H19" s="21">
        <v>1</v>
      </c>
      <c r="I19" s="21">
        <v>1</v>
      </c>
      <c r="J19" s="38">
        <f>O19/$E19</f>
        <v>40.106209249999999</v>
      </c>
      <c r="K19" s="37">
        <f t="shared" si="1"/>
        <v>40.106209249999999</v>
      </c>
      <c r="L19" s="37">
        <f t="shared" si="2"/>
        <v>40.106209249999999</v>
      </c>
      <c r="M19" s="37">
        <f t="shared" si="3"/>
        <v>40.106209249999999</v>
      </c>
      <c r="N19" s="37">
        <f t="shared" si="4"/>
        <v>40.106209249999999</v>
      </c>
      <c r="O19" s="36">
        <v>160.424837</v>
      </c>
      <c r="P19" s="62">
        <f>SUM(K19:N19)</f>
        <v>160.424837</v>
      </c>
      <c r="Q19" s="63">
        <f t="shared" si="5"/>
        <v>160.424837</v>
      </c>
      <c r="R19" s="20"/>
      <c r="S19" s="20"/>
      <c r="T19" s="13" t="s">
        <v>48</v>
      </c>
    </row>
    <row r="20" spans="1:20" ht="20.399999999999999" x14ac:dyDescent="0.3">
      <c r="A20" s="32">
        <v>403</v>
      </c>
      <c r="B20" s="24" t="s">
        <v>41</v>
      </c>
      <c r="C20" s="34"/>
      <c r="D20" s="45" t="s">
        <v>35</v>
      </c>
      <c r="E20" s="10">
        <v>4</v>
      </c>
      <c r="F20" s="21">
        <v>0</v>
      </c>
      <c r="G20" s="21">
        <v>0</v>
      </c>
      <c r="H20" s="21">
        <v>1</v>
      </c>
      <c r="I20" s="21">
        <v>3</v>
      </c>
      <c r="J20" s="38">
        <f>O20/$E20</f>
        <v>2.25</v>
      </c>
      <c r="K20" s="37">
        <f t="shared" si="1"/>
        <v>0</v>
      </c>
      <c r="L20" s="37">
        <f t="shared" si="2"/>
        <v>0</v>
      </c>
      <c r="M20" s="37">
        <f t="shared" si="3"/>
        <v>2.25</v>
      </c>
      <c r="N20" s="37">
        <f t="shared" si="4"/>
        <v>6.75</v>
      </c>
      <c r="O20" s="36">
        <v>9</v>
      </c>
      <c r="P20" s="62">
        <f>SUM(K20:N20)</f>
        <v>9</v>
      </c>
      <c r="Q20" s="63">
        <f t="shared" si="5"/>
        <v>9</v>
      </c>
      <c r="R20" s="20"/>
      <c r="S20" s="20"/>
      <c r="T20" s="13" t="s">
        <v>48</v>
      </c>
    </row>
    <row r="21" spans="1:20" ht="20.399999999999999" x14ac:dyDescent="0.3">
      <c r="A21" s="32">
        <v>404</v>
      </c>
      <c r="B21" s="24" t="s">
        <v>42</v>
      </c>
      <c r="C21" s="34"/>
      <c r="D21" s="45" t="s">
        <v>35</v>
      </c>
      <c r="E21" s="10">
        <v>4</v>
      </c>
      <c r="F21" s="21">
        <v>1</v>
      </c>
      <c r="G21" s="21">
        <v>1</v>
      </c>
      <c r="H21" s="21">
        <v>1</v>
      </c>
      <c r="I21" s="21">
        <v>1</v>
      </c>
      <c r="J21" s="38">
        <f>O21/$E21</f>
        <v>13.541667</v>
      </c>
      <c r="K21" s="37">
        <f t="shared" si="1"/>
        <v>13.541667</v>
      </c>
      <c r="L21" s="37">
        <f t="shared" si="2"/>
        <v>13.541667</v>
      </c>
      <c r="M21" s="37">
        <f t="shared" si="3"/>
        <v>13.541667</v>
      </c>
      <c r="N21" s="37">
        <f t="shared" si="4"/>
        <v>13.541667</v>
      </c>
      <c r="O21" s="36">
        <v>54.166668000000001</v>
      </c>
      <c r="P21" s="62">
        <f>SUM(K21:N21)</f>
        <v>54.166668000000001</v>
      </c>
      <c r="Q21" s="63">
        <f t="shared" si="5"/>
        <v>54.166668000000001</v>
      </c>
      <c r="R21" s="20"/>
      <c r="S21" s="20"/>
      <c r="T21" s="13" t="s">
        <v>48</v>
      </c>
    </row>
    <row r="22" spans="1:20" ht="20.399999999999999" x14ac:dyDescent="0.3">
      <c r="A22" s="32">
        <v>406</v>
      </c>
      <c r="B22" s="24" t="s">
        <v>24</v>
      </c>
      <c r="C22" s="34"/>
      <c r="D22" s="45" t="s">
        <v>35</v>
      </c>
      <c r="E22" s="10">
        <v>4</v>
      </c>
      <c r="F22" s="21">
        <v>1</v>
      </c>
      <c r="G22" s="21">
        <v>1</v>
      </c>
      <c r="H22" s="21">
        <v>1</v>
      </c>
      <c r="I22" s="21">
        <v>1</v>
      </c>
      <c r="J22" s="38">
        <f>O22/$E22</f>
        <v>0.18031025000000001</v>
      </c>
      <c r="K22" s="37">
        <f t="shared" si="1"/>
        <v>0.18031025000000001</v>
      </c>
      <c r="L22" s="37">
        <f t="shared" si="2"/>
        <v>0.18031025000000001</v>
      </c>
      <c r="M22" s="37">
        <f t="shared" si="3"/>
        <v>0.18031025000000001</v>
      </c>
      <c r="N22" s="37">
        <f t="shared" si="4"/>
        <v>0.18031025000000001</v>
      </c>
      <c r="O22" s="36">
        <v>0.72124100000000002</v>
      </c>
      <c r="P22" s="62">
        <f>SUM(K22:N22)</f>
        <v>0.72124100000000002</v>
      </c>
      <c r="Q22" s="63">
        <f t="shared" si="5"/>
        <v>0.72124100000000002</v>
      </c>
      <c r="R22" s="20"/>
      <c r="S22" s="20"/>
      <c r="T22" s="13" t="s">
        <v>48</v>
      </c>
    </row>
    <row r="23" spans="1:20" ht="20.399999999999999" x14ac:dyDescent="0.3">
      <c r="A23" s="32">
        <v>407</v>
      </c>
      <c r="B23" s="24" t="s">
        <v>25</v>
      </c>
      <c r="C23" s="34"/>
      <c r="D23" s="45" t="s">
        <v>35</v>
      </c>
      <c r="E23" s="10">
        <v>4</v>
      </c>
      <c r="F23" s="21">
        <v>1</v>
      </c>
      <c r="G23" s="21">
        <v>1</v>
      </c>
      <c r="H23" s="21">
        <v>1</v>
      </c>
      <c r="I23" s="21">
        <v>1</v>
      </c>
      <c r="J23" s="38">
        <f>O23/$E23</f>
        <v>5.625</v>
      </c>
      <c r="K23" s="37">
        <f t="shared" si="1"/>
        <v>5.625</v>
      </c>
      <c r="L23" s="37">
        <f t="shared" si="2"/>
        <v>5.625</v>
      </c>
      <c r="M23" s="37">
        <f t="shared" si="3"/>
        <v>5.625</v>
      </c>
      <c r="N23" s="37">
        <f t="shared" si="4"/>
        <v>5.625</v>
      </c>
      <c r="O23" s="36">
        <v>22.5</v>
      </c>
      <c r="P23" s="62">
        <f>SUM(K23:N23)</f>
        <v>22.5</v>
      </c>
      <c r="Q23" s="63">
        <f t="shared" si="5"/>
        <v>22.5</v>
      </c>
      <c r="R23" s="20"/>
      <c r="S23" s="20"/>
      <c r="T23" s="13" t="s">
        <v>48</v>
      </c>
    </row>
    <row r="24" spans="1:20" ht="20.399999999999999" x14ac:dyDescent="0.3">
      <c r="A24" s="32">
        <v>408</v>
      </c>
      <c r="B24" s="24" t="s">
        <v>26</v>
      </c>
      <c r="C24" s="34"/>
      <c r="D24" s="45" t="s">
        <v>35</v>
      </c>
      <c r="E24" s="10">
        <v>4</v>
      </c>
      <c r="F24" s="21">
        <v>1</v>
      </c>
      <c r="G24" s="21">
        <v>1</v>
      </c>
      <c r="H24" s="21">
        <v>1</v>
      </c>
      <c r="I24" s="21">
        <v>1</v>
      </c>
      <c r="J24" s="38">
        <f>O24/$E24</f>
        <v>3.3603049999999999</v>
      </c>
      <c r="K24" s="37">
        <f t="shared" si="1"/>
        <v>3.3603049999999999</v>
      </c>
      <c r="L24" s="37">
        <f t="shared" si="2"/>
        <v>3.3603049999999999</v>
      </c>
      <c r="M24" s="37">
        <f t="shared" si="3"/>
        <v>3.3603049999999999</v>
      </c>
      <c r="N24" s="37">
        <f t="shared" si="4"/>
        <v>3.3603049999999999</v>
      </c>
      <c r="O24" s="36">
        <v>13.44122</v>
      </c>
      <c r="P24" s="62">
        <f>SUM(K24:N24)</f>
        <v>13.44122</v>
      </c>
      <c r="Q24" s="63">
        <f t="shared" si="5"/>
        <v>13.44122</v>
      </c>
      <c r="R24" s="20"/>
      <c r="S24" s="20"/>
      <c r="T24" s="13" t="s">
        <v>48</v>
      </c>
    </row>
    <row r="25" spans="1:20" ht="20.399999999999999" x14ac:dyDescent="0.3">
      <c r="A25" s="32">
        <v>409</v>
      </c>
      <c r="B25" s="24" t="s">
        <v>43</v>
      </c>
      <c r="C25" s="34"/>
      <c r="D25" s="45" t="s">
        <v>35</v>
      </c>
      <c r="E25" s="10">
        <v>4</v>
      </c>
      <c r="F25" s="21">
        <v>1</v>
      </c>
      <c r="G25" s="21">
        <v>1</v>
      </c>
      <c r="H25" s="21">
        <v>1</v>
      </c>
      <c r="I25" s="21">
        <v>1</v>
      </c>
      <c r="J25" s="38">
        <f>O25/$E25</f>
        <v>51.18958525</v>
      </c>
      <c r="K25" s="37">
        <f t="shared" si="1"/>
        <v>51.18958525</v>
      </c>
      <c r="L25" s="37">
        <f t="shared" si="2"/>
        <v>51.18958525</v>
      </c>
      <c r="M25" s="37">
        <f t="shared" si="3"/>
        <v>51.18958525</v>
      </c>
      <c r="N25" s="37">
        <f t="shared" si="4"/>
        <v>51.18958525</v>
      </c>
      <c r="O25" s="36">
        <v>204.758341</v>
      </c>
      <c r="P25" s="62">
        <f>SUM(K25:N25)</f>
        <v>204.758341</v>
      </c>
      <c r="Q25" s="63">
        <f t="shared" si="5"/>
        <v>204.758341</v>
      </c>
      <c r="R25" s="20"/>
      <c r="S25" s="20"/>
      <c r="T25" s="13" t="s">
        <v>48</v>
      </c>
    </row>
    <row r="26" spans="1:20" ht="20.399999999999999" x14ac:dyDescent="0.3">
      <c r="A26" s="32"/>
      <c r="B26" s="24" t="s">
        <v>34</v>
      </c>
      <c r="C26" s="34"/>
      <c r="D26" s="45" t="s">
        <v>35</v>
      </c>
      <c r="E26" s="10">
        <v>4</v>
      </c>
      <c r="F26" s="21">
        <v>0</v>
      </c>
      <c r="G26" s="21">
        <v>4</v>
      </c>
      <c r="H26" s="21">
        <v>0</v>
      </c>
      <c r="I26" s="21">
        <v>0</v>
      </c>
      <c r="J26" s="38">
        <f>O26/$E26</f>
        <v>2.9177499999999998</v>
      </c>
      <c r="K26" s="37">
        <v>0</v>
      </c>
      <c r="L26" s="37">
        <f t="shared" si="2"/>
        <v>11.670999999999999</v>
      </c>
      <c r="M26" s="37">
        <v>0</v>
      </c>
      <c r="N26" s="37">
        <v>0</v>
      </c>
      <c r="O26" s="36">
        <v>11.670999999999999</v>
      </c>
      <c r="P26" s="62">
        <f>SUM(K26:N26)</f>
        <v>11.670999999999999</v>
      </c>
      <c r="Q26" s="63">
        <f t="shared" si="5"/>
        <v>11.670999999999999</v>
      </c>
      <c r="R26" s="20"/>
      <c r="S26" s="20"/>
      <c r="T26" s="13" t="s">
        <v>48</v>
      </c>
    </row>
    <row r="27" spans="1:20" ht="20.399999999999999" x14ac:dyDescent="0.3">
      <c r="A27" s="32">
        <v>410</v>
      </c>
      <c r="B27" s="24" t="s">
        <v>44</v>
      </c>
      <c r="C27" s="34"/>
      <c r="D27" s="45" t="s">
        <v>35</v>
      </c>
      <c r="E27" s="10">
        <v>4</v>
      </c>
      <c r="F27" s="21">
        <v>1</v>
      </c>
      <c r="G27" s="21">
        <v>1</v>
      </c>
      <c r="H27" s="21">
        <v>1</v>
      </c>
      <c r="I27" s="21">
        <v>1</v>
      </c>
      <c r="J27" s="38">
        <f>O27/$E27</f>
        <v>9.1728255000000001</v>
      </c>
      <c r="K27" s="37">
        <f t="shared" si="1"/>
        <v>9.1728255000000001</v>
      </c>
      <c r="L27" s="37">
        <f t="shared" si="2"/>
        <v>9.1728255000000001</v>
      </c>
      <c r="M27" s="37">
        <f t="shared" si="3"/>
        <v>9.1728255000000001</v>
      </c>
      <c r="N27" s="37">
        <f t="shared" si="4"/>
        <v>9.1728255000000001</v>
      </c>
      <c r="O27" s="36">
        <v>36.691302</v>
      </c>
      <c r="P27" s="62">
        <f>SUM(K27:N27)</f>
        <v>36.691302</v>
      </c>
      <c r="Q27" s="63">
        <f t="shared" si="5"/>
        <v>36.691302</v>
      </c>
      <c r="R27" s="20"/>
      <c r="S27" s="20"/>
      <c r="T27" s="13" t="s">
        <v>48</v>
      </c>
    </row>
    <row r="28" spans="1:20" ht="20.399999999999999" x14ac:dyDescent="0.3">
      <c r="A28" s="32">
        <v>411</v>
      </c>
      <c r="B28" s="24" t="s">
        <v>27</v>
      </c>
      <c r="C28" s="34"/>
      <c r="D28" s="45" t="s">
        <v>35</v>
      </c>
      <c r="E28" s="10">
        <v>4</v>
      </c>
      <c r="F28" s="21">
        <v>1</v>
      </c>
      <c r="G28" s="21">
        <v>1</v>
      </c>
      <c r="H28" s="21">
        <v>1</v>
      </c>
      <c r="I28" s="21">
        <v>1</v>
      </c>
      <c r="J28" s="38">
        <f>O28/$E28</f>
        <v>52.541499999999999</v>
      </c>
      <c r="K28" s="37">
        <f t="shared" si="1"/>
        <v>52.541499999999999</v>
      </c>
      <c r="L28" s="37">
        <f t="shared" si="2"/>
        <v>52.541499999999999</v>
      </c>
      <c r="M28" s="37">
        <f t="shared" si="3"/>
        <v>52.541499999999999</v>
      </c>
      <c r="N28" s="37">
        <f t="shared" si="4"/>
        <v>52.541499999999999</v>
      </c>
      <c r="O28" s="36">
        <v>210.166</v>
      </c>
      <c r="P28" s="62">
        <f>SUM(K28:N28)</f>
        <v>210.166</v>
      </c>
      <c r="Q28" s="63">
        <f t="shared" si="5"/>
        <v>210.166</v>
      </c>
      <c r="R28" s="20"/>
      <c r="S28" s="20"/>
      <c r="T28" s="13" t="s">
        <v>48</v>
      </c>
    </row>
    <row r="29" spans="1:20" ht="20.399999999999999" x14ac:dyDescent="0.3">
      <c r="A29" s="32">
        <v>412</v>
      </c>
      <c r="B29" s="24" t="s">
        <v>28</v>
      </c>
      <c r="C29" s="34"/>
      <c r="D29" s="45" t="s">
        <v>35</v>
      </c>
      <c r="E29" s="10">
        <v>4</v>
      </c>
      <c r="F29" s="21">
        <v>0</v>
      </c>
      <c r="G29" s="21">
        <v>4</v>
      </c>
      <c r="H29" s="21">
        <v>0</v>
      </c>
      <c r="I29" s="21">
        <v>0</v>
      </c>
      <c r="J29" s="38">
        <f>O29/$E29</f>
        <v>13.469749999999999</v>
      </c>
      <c r="K29" s="37">
        <f t="shared" si="1"/>
        <v>0</v>
      </c>
      <c r="L29" s="37">
        <f t="shared" si="2"/>
        <v>53.878999999999998</v>
      </c>
      <c r="M29" s="37">
        <f t="shared" si="3"/>
        <v>0</v>
      </c>
      <c r="N29" s="37">
        <f t="shared" si="4"/>
        <v>0</v>
      </c>
      <c r="O29" s="36">
        <v>53.878999999999998</v>
      </c>
      <c r="P29" s="62">
        <f>SUM(K29:N29)</f>
        <v>53.878999999999998</v>
      </c>
      <c r="Q29" s="63">
        <f t="shared" si="5"/>
        <v>53.878999999999998</v>
      </c>
      <c r="R29" s="20"/>
      <c r="S29" s="20"/>
      <c r="T29" s="13" t="s">
        <v>48</v>
      </c>
    </row>
    <row r="30" spans="1:20" ht="20.399999999999999" x14ac:dyDescent="0.3">
      <c r="A30" s="32">
        <v>413</v>
      </c>
      <c r="B30" s="24" t="s">
        <v>29</v>
      </c>
      <c r="C30" s="34"/>
      <c r="D30" s="45" t="s">
        <v>35</v>
      </c>
      <c r="E30" s="10">
        <v>4</v>
      </c>
      <c r="F30" s="21">
        <v>1</v>
      </c>
      <c r="G30" s="21">
        <v>1</v>
      </c>
      <c r="H30" s="21">
        <v>1</v>
      </c>
      <c r="I30" s="21">
        <v>1</v>
      </c>
      <c r="J30" s="38">
        <f>O30/$E30</f>
        <v>4.5</v>
      </c>
      <c r="K30" s="37">
        <f t="shared" si="1"/>
        <v>4.5</v>
      </c>
      <c r="L30" s="37">
        <f t="shared" si="2"/>
        <v>4.5</v>
      </c>
      <c r="M30" s="37">
        <f t="shared" si="3"/>
        <v>4.5</v>
      </c>
      <c r="N30" s="37">
        <f t="shared" si="4"/>
        <v>4.5</v>
      </c>
      <c r="O30" s="36">
        <v>18</v>
      </c>
      <c r="P30" s="62">
        <f>SUM(K30:N30)</f>
        <v>18</v>
      </c>
      <c r="Q30" s="63">
        <f t="shared" si="5"/>
        <v>18</v>
      </c>
      <c r="R30" s="20"/>
      <c r="S30" s="20"/>
      <c r="T30" s="13" t="s">
        <v>48</v>
      </c>
    </row>
    <row r="31" spans="1:20" ht="20.399999999999999" x14ac:dyDescent="0.3">
      <c r="A31" s="32">
        <v>414</v>
      </c>
      <c r="B31" s="24" t="s">
        <v>45</v>
      </c>
      <c r="C31" s="34"/>
      <c r="D31" s="45" t="s">
        <v>35</v>
      </c>
      <c r="E31" s="10">
        <v>4</v>
      </c>
      <c r="F31" s="21">
        <v>0</v>
      </c>
      <c r="G31" s="21">
        <v>4</v>
      </c>
      <c r="H31" s="21">
        <v>0</v>
      </c>
      <c r="I31" s="21">
        <v>0</v>
      </c>
      <c r="J31" s="38">
        <f>O31/$E31</f>
        <v>8.4034999999999993</v>
      </c>
      <c r="K31" s="37">
        <f t="shared" si="1"/>
        <v>0</v>
      </c>
      <c r="L31" s="37">
        <f t="shared" si="2"/>
        <v>33.613999999999997</v>
      </c>
      <c r="M31" s="37">
        <f t="shared" si="3"/>
        <v>0</v>
      </c>
      <c r="N31" s="37">
        <f t="shared" si="4"/>
        <v>0</v>
      </c>
      <c r="O31" s="36">
        <v>33.613999999999997</v>
      </c>
      <c r="P31" s="62">
        <f>SUM(K31:N31)</f>
        <v>33.613999999999997</v>
      </c>
      <c r="Q31" s="63">
        <f t="shared" si="5"/>
        <v>33.613999999999997</v>
      </c>
      <c r="R31" s="20"/>
      <c r="S31" s="20"/>
      <c r="T31" s="13" t="s">
        <v>48</v>
      </c>
    </row>
    <row r="32" spans="1:20" ht="20.399999999999999" x14ac:dyDescent="0.3">
      <c r="A32" s="32">
        <v>415</v>
      </c>
      <c r="B32" s="24" t="s">
        <v>46</v>
      </c>
      <c r="C32" s="34"/>
      <c r="D32" s="45" t="s">
        <v>35</v>
      </c>
      <c r="E32" s="10">
        <v>4</v>
      </c>
      <c r="F32" s="21">
        <v>1</v>
      </c>
      <c r="G32" s="21">
        <v>1</v>
      </c>
      <c r="H32" s="21">
        <v>1</v>
      </c>
      <c r="I32" s="21">
        <v>1</v>
      </c>
      <c r="J32" s="38">
        <f>O32/$E32</f>
        <v>12.607749999999999</v>
      </c>
      <c r="K32" s="37">
        <f t="shared" si="1"/>
        <v>12.607749999999999</v>
      </c>
      <c r="L32" s="37">
        <f t="shared" si="2"/>
        <v>12.607749999999999</v>
      </c>
      <c r="M32" s="37">
        <f t="shared" si="3"/>
        <v>12.607749999999999</v>
      </c>
      <c r="N32" s="37">
        <f t="shared" si="4"/>
        <v>12.607749999999999</v>
      </c>
      <c r="O32" s="36">
        <v>50.430999999999997</v>
      </c>
      <c r="P32" s="62">
        <f>SUM(K32:N32)</f>
        <v>50.430999999999997</v>
      </c>
      <c r="Q32" s="63">
        <f t="shared" si="5"/>
        <v>50.430999999999997</v>
      </c>
      <c r="R32" s="20"/>
      <c r="S32" s="20"/>
      <c r="T32" s="13" t="s">
        <v>48</v>
      </c>
    </row>
    <row r="33" spans="1:20" ht="20.399999999999999" x14ac:dyDescent="0.3">
      <c r="A33" s="32">
        <v>416</v>
      </c>
      <c r="B33" s="24" t="s">
        <v>47</v>
      </c>
      <c r="C33" s="34"/>
      <c r="D33" s="45" t="s">
        <v>35</v>
      </c>
      <c r="E33" s="10">
        <v>4</v>
      </c>
      <c r="F33" s="21">
        <v>1</v>
      </c>
      <c r="G33" s="21">
        <v>1</v>
      </c>
      <c r="H33" s="21">
        <v>1</v>
      </c>
      <c r="I33" s="21">
        <v>1</v>
      </c>
      <c r="J33" s="38">
        <f>O33/$E33</f>
        <v>451.66216624999998</v>
      </c>
      <c r="K33" s="37">
        <f t="shared" si="1"/>
        <v>451.66216624999998</v>
      </c>
      <c r="L33" s="37">
        <f t="shared" si="2"/>
        <v>451.66216624999998</v>
      </c>
      <c r="M33" s="37">
        <f t="shared" si="3"/>
        <v>451.66216624999998</v>
      </c>
      <c r="N33" s="37">
        <f t="shared" si="4"/>
        <v>451.66216624999998</v>
      </c>
      <c r="O33" s="36">
        <v>1806.6486649999999</v>
      </c>
      <c r="P33" s="62">
        <f>SUM(K33:N33)</f>
        <v>1806.6486649999999</v>
      </c>
      <c r="Q33" s="63">
        <f t="shared" si="5"/>
        <v>1806.6486649999999</v>
      </c>
      <c r="R33" s="20"/>
      <c r="S33" s="20"/>
      <c r="T33" s="13" t="s">
        <v>48</v>
      </c>
    </row>
    <row r="34" spans="1:20" ht="15.6" x14ac:dyDescent="0.3">
      <c r="A34" s="40"/>
      <c r="B34" s="42" t="s">
        <v>32</v>
      </c>
      <c r="C34" s="34"/>
      <c r="D34" s="34"/>
      <c r="E34" s="42"/>
      <c r="F34" s="34"/>
      <c r="G34" s="34"/>
      <c r="H34" s="34"/>
      <c r="I34" s="34"/>
      <c r="J34" s="34"/>
      <c r="K34" s="49">
        <f>SUM(K12:K33)</f>
        <v>766.4392355</v>
      </c>
      <c r="L34" s="49">
        <f t="shared" ref="L34:N34" si="6">SUM(L12:L33)</f>
        <v>865.60323549999998</v>
      </c>
      <c r="M34" s="49">
        <f t="shared" si="6"/>
        <v>768.6892355</v>
      </c>
      <c r="N34" s="49">
        <f t="shared" si="6"/>
        <v>773.1892355</v>
      </c>
      <c r="O34" s="49">
        <f>SUM(O12:O33)</f>
        <v>3173.9209419999997</v>
      </c>
      <c r="P34" s="64">
        <f>SUM(P12:P33)</f>
        <v>3173.9209419999997</v>
      </c>
      <c r="Q34" s="64">
        <f>SUM(Q12:Q33)</f>
        <v>3173.9209419999997</v>
      </c>
      <c r="R34" s="34"/>
      <c r="S34" s="34"/>
      <c r="T34" s="34"/>
    </row>
  </sheetData>
  <mergeCells count="2">
    <mergeCell ref="F2:I2"/>
    <mergeCell ref="K2:N2"/>
  </mergeCells>
  <pageMargins left="0.7" right="0.7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FORMAT PTBA AXE GAR-BP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Pfndimira@outlook.com</dc:creator>
  <cp:lastModifiedBy>Pfndimira@outlook.com</cp:lastModifiedBy>
  <cp:lastPrinted>2022-04-30T03:27:22Z</cp:lastPrinted>
  <dcterms:created xsi:type="dcterms:W3CDTF">2022-03-24T04:06:19Z</dcterms:created>
  <dcterms:modified xsi:type="dcterms:W3CDTF">2022-07-29T10:28:25Z</dcterms:modified>
</cp:coreProperties>
</file>