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378A5C84-7651-4870-A0E7-886116A2A0D6}" xr6:coauthVersionLast="47" xr6:coauthVersionMax="47" xr10:uidLastSave="{00000000-0000-0000-0000-000000000000}"/>
  <bookViews>
    <workbookView xWindow="-108" yWindow="-108" windowWidth="23256" windowHeight="13896" xr2:uid="{BD31864D-3720-495D-91F0-CED22006BC08}"/>
  </bookViews>
  <sheets>
    <sheet name="COUR DES COMPTES" sheetId="1" r:id="rId1"/>
  </sheets>
  <definedNames>
    <definedName name="_xlnm._FilterDatabase" localSheetId="0" hidden="1">'COUR DES COMPTES'!$A$1:$AZ$24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4" i="1" l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<sst xmlns="http://schemas.openxmlformats.org/spreadsheetml/2006/main" count="604" uniqueCount="193">
  <si>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</si>
  <si>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</si>
  <si>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</si>
  <si>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</si>
  <si>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</si>
  <si>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</si>
  <si>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</si>
  <si>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</si>
  <si>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</si>
  <si>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</si>
  <si>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</si>
  <si>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</si>
  <si>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</si>
  <si>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</si>
  <si>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</si>
  <si>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</si>
  <si>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</si>
  <si>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</si>
  <si>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</si>
  <si>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</si>
  <si>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</si>
  <si>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</si>
  <si>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</si>
  <si>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</si>
  <si>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</si>
  <si>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</si>
  <si>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</si>
  <si>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</si>
  <si>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</si>
  <si>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</si>
  <si>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</si>
  <si>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</si>
  <si>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</si>
  <si>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</si>
  <si>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</si>
  <si>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</si>
  <si>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</si>
  <si>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</si>
  <si>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</si>
  <si>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</si>
  <si>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</si>
  <si>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</si>
  <si>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</si>
  <si>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</si>
  <si>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</si>
  <si>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</si>
  <si>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</si>
  <si>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</si>
  <si>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</si>
  <si>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</si>
  <si>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</si>
  <si>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</si>
  <si>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07</t>
  </si>
  <si>
    <t>COUR DES COMPTES</t>
  </si>
  <si>
    <t>Pilier 1: Engagement de l'Etat</t>
  </si>
  <si>
    <t>01. Améliorer les Capacités institutionnelles de l’Etat</t>
  </si>
  <si>
    <t>Gouvernance, paix, réconciliation et mobilisation des ressources</t>
  </si>
  <si>
    <t>069</t>
  </si>
  <si>
    <t>DOTATIONS DE LA COUR DES COMPTES</t>
  </si>
  <si>
    <t>07000010026312011000011401</t>
  </si>
  <si>
    <t>Achats</t>
  </si>
  <si>
    <t>Lubrifiants et carburants</t>
  </si>
  <si>
    <t>01</t>
  </si>
  <si>
    <t>Services publiques généraux</t>
  </si>
  <si>
    <t>011</t>
  </si>
  <si>
    <t>Organes legistratifs et éxécutifs et affaires étrangers</t>
  </si>
  <si>
    <t>0114</t>
  </si>
  <si>
    <t>Organes de controle</t>
  </si>
  <si>
    <t>0690000001</t>
  </si>
  <si>
    <t>Acheter le carburant et lubrifiants</t>
  </si>
  <si>
    <t>9416 litres de carburant et lubrifiants achetés</t>
  </si>
  <si>
    <t>Litre</t>
  </si>
  <si>
    <t>autres</t>
  </si>
  <si>
    <t>Dépenses de biens et  services</t>
  </si>
  <si>
    <t>07000010026321011000011401</t>
  </si>
  <si>
    <t>Fournitures de bureaux et imprimes</t>
  </si>
  <si>
    <t>0690000002</t>
  </si>
  <si>
    <t>Acquérir le matériel et fournitures de bureau</t>
  </si>
  <si>
    <t>Un lot de matériel et fournitures de bureau acquis</t>
  </si>
  <si>
    <t>Nombre</t>
  </si>
  <si>
    <t>07000010026251011000011401</t>
  </si>
  <si>
    <t>Services extérieures</t>
  </si>
  <si>
    <t>Entretien de terrains</t>
  </si>
  <si>
    <t>0690000003</t>
  </si>
  <si>
    <t>Assurer l’entretien des bâtiments publics</t>
  </si>
  <si>
    <t>L’entretien des bâtiments publics assuré</t>
  </si>
  <si>
    <t>Trimestrialité</t>
  </si>
  <si>
    <t>07000010026258011000011401</t>
  </si>
  <si>
    <t>Autres</t>
  </si>
  <si>
    <t>0690000004</t>
  </si>
  <si>
    <t>Assurer l’entretien des ordinateurs, imprimantes, groupe électrogène et climatiseurs</t>
  </si>
  <si>
    <t>L’entretien des ordinateurs, imprimantes, groupe électrogène et climatiseurs assuré</t>
  </si>
  <si>
    <t>07000010026255011000011401</t>
  </si>
  <si>
    <t>Entretien &amp; réparations des véhicules</t>
  </si>
  <si>
    <t>0690000005</t>
  </si>
  <si>
    <t>Assurer l’entretien du charroi</t>
  </si>
  <si>
    <t>L’entretien charroi de 6 véhicules assuré</t>
  </si>
  <si>
    <t>07000010076611011000011401</t>
  </si>
  <si>
    <t>ALLOCATIONS - Contributions ET EXONERATIONS</t>
  </si>
  <si>
    <t>Allocations aux pouvoirs publics</t>
  </si>
  <si>
    <t>0690000006</t>
  </si>
  <si>
    <t>Effectuer l’audit des ministères et autres institutions</t>
  </si>
  <si>
    <t>12 audits des ministères et autres institutions effectués</t>
  </si>
  <si>
    <t>activité d'investissement bénéficiant d'un CP</t>
  </si>
  <si>
    <t>Depense de transferts et Subsides</t>
  </si>
  <si>
    <t>07000010026233011000011401</t>
  </si>
  <si>
    <t>Frais de télécommunication</t>
  </si>
  <si>
    <t>0690000007</t>
  </si>
  <si>
    <t>Effectuer le rechargement des téléphones fixes et acheter les cartes de recharge des téléphones mobiles</t>
  </si>
  <si>
    <t>Le rechargement des téléphones fixes effectué et les cartes de recharge des téléphones mobiles achetées</t>
  </si>
  <si>
    <t>07000010026213011000011401</t>
  </si>
  <si>
    <t>Frais de mission personnalités politiques à l’étranger</t>
  </si>
  <si>
    <t>0690000008</t>
  </si>
  <si>
    <t>Effectuer les missions à l’étranger/CC</t>
  </si>
  <si>
    <t>8 missions à l’étranger effectuées</t>
  </si>
  <si>
    <t>07000010026216011000011401</t>
  </si>
  <si>
    <t>Frais de mission à l’intérieur</t>
  </si>
  <si>
    <t>0690000009</t>
  </si>
  <si>
    <t>Effectuer les missions à l’intérieur du pays/CC</t>
  </si>
  <si>
    <t>12 missions à l’intérieur du pays effectuées</t>
  </si>
  <si>
    <t>07000010026262011000011401</t>
  </si>
  <si>
    <t>Assurances des véhicules</t>
  </si>
  <si>
    <t>0690000010</t>
  </si>
  <si>
    <t>Payer l’assurance véhicules et bâtiments</t>
  </si>
  <si>
    <t>Les frais d’assurance de 5 véhicules et un bâtiment payés</t>
  </si>
  <si>
    <t>07000010076662011000011401</t>
  </si>
  <si>
    <t xml:space="preserve">Contributions aux organisations Africaines
</t>
  </si>
  <si>
    <t>0690000011</t>
  </si>
  <si>
    <t>Payer la contribution aux institutions supérieures de contrôle</t>
  </si>
  <si>
    <t>La facture de la contribution à l’AISCCUF payée</t>
  </si>
  <si>
    <t>07000010016161011000011401</t>
  </si>
  <si>
    <t>Rémunération des salaries</t>
  </si>
  <si>
    <t>Contributions de SS des sous statuts</t>
  </si>
  <si>
    <t>0690000012</t>
  </si>
  <si>
    <t>Payer la contribution de l’Etat à la sécurité sociale sous statut</t>
  </si>
  <si>
    <t>La cotisation sociale de 35 personnes sous statut payée</t>
  </si>
  <si>
    <t>Personne par mois</t>
  </si>
  <si>
    <t>Dépenses du personnel</t>
  </si>
  <si>
    <t>07000010016162011000011401</t>
  </si>
  <si>
    <t>Contributions de SS des sous contrats</t>
  </si>
  <si>
    <t>0690000013</t>
  </si>
  <si>
    <t>Payer la cotisation sociale du personnel sous contrat</t>
  </si>
  <si>
    <t>La cotisation sociale de 38 personnes sous contrat payée</t>
  </si>
  <si>
    <t>07000010016126011000011401</t>
  </si>
  <si>
    <t>Allocations familiales</t>
  </si>
  <si>
    <t>0690000014</t>
  </si>
  <si>
    <t>Payer les allocations familiales du personnel sous contrat</t>
  </si>
  <si>
    <t>Les allocations familiales de 38 personnes sous contrat payées</t>
  </si>
  <si>
    <t>07000010026351011000011401</t>
  </si>
  <si>
    <t>Electricité</t>
  </si>
  <si>
    <t>0690000015</t>
  </si>
  <si>
    <t>Payer les factures d’eau et d’électricité</t>
  </si>
  <si>
    <t>Les factures d’eau et électricité payées</t>
  </si>
  <si>
    <t>07000010026236011000011401</t>
  </si>
  <si>
    <t>Abonnements à internet</t>
  </si>
  <si>
    <t>0690000016</t>
  </si>
  <si>
    <t>Payer les Frais d’abonnement à l’internet/CC</t>
  </si>
  <si>
    <t>Les frais d’abonnement à l’internet payés</t>
  </si>
  <si>
    <t>07000010066721011000011401</t>
  </si>
  <si>
    <t>Prestations sociales</t>
  </si>
  <si>
    <t xml:space="preserve">Fonds d'assistance sociale
</t>
  </si>
  <si>
    <t>0690000017</t>
  </si>
  <si>
    <t>Payer les frais funéraires/Cour des Comptes</t>
  </si>
  <si>
    <t>Les frais funéraires payés</t>
  </si>
  <si>
    <t>07000010026223011000011401</t>
  </si>
  <si>
    <t>Frais de réception, conférence, sommets</t>
  </si>
  <si>
    <t>0690000018</t>
  </si>
  <si>
    <t>Payer les frais liés à la célébration des fêtes officielles</t>
  </si>
  <si>
    <t>Les frais liés à la célébration des fêtes officielles payés</t>
  </si>
  <si>
    <t>07000010026232011000011401</t>
  </si>
  <si>
    <t>Frais de poste, courrier rapide &amp; valises diplomatiques</t>
  </si>
  <si>
    <t>0690000019</t>
  </si>
  <si>
    <t>Payer les frais postaux</t>
  </si>
  <si>
    <t>Les frais postaux et communiqués payés</t>
  </si>
  <si>
    <t>07000010016113011000011401</t>
  </si>
  <si>
    <t>Indemnités de déplacement</t>
  </si>
  <si>
    <t>0690000020</t>
  </si>
  <si>
    <t>Payer les indemnités de déplacement des ayants droits aux véhicules de fonction/CC</t>
  </si>
  <si>
    <t>Les indemnités de déplacement payées aux 3 ayants droits de véhicules de fonction</t>
  </si>
  <si>
    <t>07000010016124011000011401</t>
  </si>
  <si>
    <t>Primes de technicité</t>
  </si>
  <si>
    <t>0690000021</t>
  </si>
  <si>
    <t>Payer les indemnités et primes de technicité au personnel sous contrat</t>
  </si>
  <si>
    <t>Les indemnités et primes de technicité de 38 personnes sous contrat payées</t>
  </si>
  <si>
    <t>07000010016111011000011401</t>
  </si>
  <si>
    <t>Rémunérations de base</t>
  </si>
  <si>
    <t>0690000022</t>
  </si>
  <si>
    <t>Payer les rémunérations directes de base au personnel sous statut</t>
  </si>
  <si>
    <t>Les rémunérations directes de 35 personnes sous statut payées</t>
  </si>
  <si>
    <t>07000010016121011000011401</t>
  </si>
  <si>
    <t>0690000023</t>
  </si>
  <si>
    <t>Payer les rémunérations directes de base sous contrat</t>
  </si>
  <si>
    <t>Les rémunérations directes de base sous contrat payées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</si>
</sst>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165" fontId="0" fillId="0" borderId="1" xfId="1" applyNumberFormat="1" applyFont="1" applyBorder="1" applyAlignment="1" applyProtection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F357-78D7-4F97-91A1-34E19FFCBB8F}">
  <sheetPr codeName="Feuil11"/>
  <dimension ref="A1:AZ24"/>
  <sheetViews>
    <sheetView tabSelected="1" zoomScaleNormal="100" workbookViewId="0">
      <pane ySplit="1" topLeftCell="A2" activePane="bottomLeft" state="frozen"/>
      <selection activeCell="AR13" sqref="AR13"/>
      <selection pane="bottomLeft" activeCell="AQ2" sqref="AQ2"/>
    </sheetView>
  </sheetViews>
  <sheetFormatPr baseColWidth="10" defaultColWidth="9.109375" defaultRowHeight="13.8" x14ac:dyDescent="0.25"/>
  <cols>
    <col min="1" max="1" width="18.33203125" style="21" bestFit="1" customWidth="1"/>
    <col min="2" max="2" width="45.44140625" style="22" bestFit="1" customWidth="1"/>
    <col min="3" max="3" width="36.33203125" style="21" hidden="1" customWidth="1"/>
    <col min="4" max="4" width="49" style="22" hidden="1" customWidth="1"/>
    <col min="5" max="5" width="66.44140625" style="21" hidden="1" customWidth="1"/>
    <col min="6" max="6" width="19.88671875" style="21" hidden="1" customWidth="1"/>
    <col min="7" max="7" width="47.44140625" style="22" hidden="1" customWidth="1"/>
    <col min="8" max="8" width="66.88671875" style="22" hidden="1" customWidth="1"/>
    <col min="9" max="9" width="15" style="21" hidden="1" customWidth="1"/>
    <col min="10" max="10" width="46.44140625" style="22" hidden="1" customWidth="1"/>
    <col min="11" max="11" width="76.5546875" style="22" hidden="1" customWidth="1"/>
    <col min="12" max="12" width="70.33203125" style="22" hidden="1" customWidth="1"/>
    <col min="13" max="13" width="35.88671875" style="21" hidden="1" customWidth="1"/>
    <col min="14" max="14" width="24.88671875" style="21" hidden="1" customWidth="1"/>
    <col min="15" max="15" width="63.33203125" style="21" hidden="1" customWidth="1"/>
    <col min="16" max="16" width="24.44140625" style="21" hidden="1" customWidth="1"/>
    <col min="17" max="17" width="68.6640625" style="21" hidden="1" customWidth="1"/>
    <col min="18" max="18" width="28" style="21" hidden="1" customWidth="1"/>
    <col min="19" max="19" width="43" style="21" hidden="1" customWidth="1"/>
    <col min="20" max="20" width="26.5546875" style="21" hidden="1" customWidth="1"/>
    <col min="21" max="21" width="83" style="22" hidden="1" customWidth="1"/>
    <col min="22" max="22" width="25.44140625" style="21" hidden="1" customWidth="1"/>
    <col min="23" max="23" width="47.21875" style="22" hidden="1" customWidth="1"/>
    <col min="24" max="24" width="21.33203125" style="21" hidden="1" customWidth="1"/>
    <col min="25" max="25" width="38.109375" style="22" hidden="1" customWidth="1"/>
    <col min="26" max="26" width="28.5546875" style="21" hidden="1" customWidth="1"/>
    <col min="27" max="27" width="28.77734375" style="22" hidden="1" customWidth="1"/>
    <col min="28" max="28" width="24.77734375" style="21" hidden="1" customWidth="1"/>
    <col min="29" max="29" width="54.5546875" style="22" customWidth="1"/>
    <col min="30" max="30" width="56" style="22" hidden="1" customWidth="1"/>
    <col min="31" max="31" width="12.44140625" style="21" hidden="1" customWidth="1"/>
    <col min="32" max="32" width="19.21875" style="23" hidden="1" customWidth="1"/>
    <col min="33" max="36" width="13.5546875" style="23" hidden="1" customWidth="1"/>
    <col min="37" max="37" width="26.6640625" style="23" hidden="1" customWidth="1"/>
    <col min="38" max="41" width="20.77734375" style="23" hidden="1" customWidth="1"/>
    <col min="42" max="42" width="21.77734375" style="23" hidden="1" customWidth="1"/>
    <col min="43" max="44" width="21.77734375" style="24" customWidth="1"/>
    <col min="45" max="48" width="21.77734375" style="23" customWidth="1"/>
    <col min="49" max="49" width="20.109375" style="22" customWidth="1"/>
    <col min="50" max="50" width="16.88671875" style="21" hidden="1" customWidth="1"/>
    <col min="51" max="51" width="36.5546875" style="21" hidden="1" customWidth="1"/>
    <col min="52" max="52" width="30.88671875" style="25" bestFit="1" customWidth="1"/>
    <col min="53" max="16384" width="9.109375" style="21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14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58</v>
      </c>
      <c r="I2" s="11"/>
      <c r="J2" s="10"/>
      <c r="K2" s="10"/>
      <c r="L2" s="10"/>
      <c r="M2" s="11" t="s">
        <v>59</v>
      </c>
      <c r="N2" s="11">
        <v>63</v>
      </c>
      <c r="O2" s="11" t="s">
        <v>60</v>
      </c>
      <c r="P2" s="11">
        <v>63120</v>
      </c>
      <c r="Q2" s="11" t="s">
        <v>61</v>
      </c>
      <c r="R2" s="11" t="s">
        <v>62</v>
      </c>
      <c r="S2" s="11" t="s">
        <v>63</v>
      </c>
      <c r="T2" s="11" t="s">
        <v>64</v>
      </c>
      <c r="U2" s="10" t="s">
        <v>65</v>
      </c>
      <c r="V2" s="11" t="s">
        <v>66</v>
      </c>
      <c r="W2" s="10" t="s">
        <v>67</v>
      </c>
      <c r="X2" s="11"/>
      <c r="Y2" s="10"/>
      <c r="Z2" s="11"/>
      <c r="AA2" s="10"/>
      <c r="AB2" s="11" t="s">
        <v>68</v>
      </c>
      <c r="AC2" s="10" t="s">
        <v>69</v>
      </c>
      <c r="AD2" s="12" t="s">
        <v>70</v>
      </c>
      <c r="AE2" s="13" t="s">
        <v>71</v>
      </c>
      <c r="AF2" s="14">
        <v>4</v>
      </c>
      <c r="AG2" s="14">
        <v>1</v>
      </c>
      <c r="AH2" s="14">
        <v>1</v>
      </c>
      <c r="AI2" s="14">
        <v>1</v>
      </c>
      <c r="AJ2" s="14">
        <v>1</v>
      </c>
      <c r="AK2" s="14">
        <v>7920000</v>
      </c>
      <c r="AL2" s="14">
        <v>7920000</v>
      </c>
      <c r="AM2" s="14">
        <v>7920000</v>
      </c>
      <c r="AN2" s="14">
        <v>7920000</v>
      </c>
      <c r="AO2" s="14">
        <v>7920000</v>
      </c>
      <c r="AP2" s="14">
        <v>31680000</v>
      </c>
      <c r="AQ2" s="15" t="s">
        <v>72</v>
      </c>
      <c r="AR2" s="16">
        <v>0</v>
      </c>
      <c r="AS2" s="17">
        <f t="shared" ref="AS2:AS6" si="0">IF(AR2=1,AP2*1,0)</f>
        <v>0</v>
      </c>
      <c r="AT2" s="18">
        <f t="shared" ref="AT2:AT6" si="1">IF(AR2=1,AS2*1,0)</f>
        <v>0</v>
      </c>
      <c r="AU2" s="18">
        <f t="shared" ref="AU2:AU6" si="2">IF(AR2=1,AP2*1,0)</f>
        <v>0</v>
      </c>
      <c r="AV2" s="19">
        <f t="shared" ref="AV2:AV24" si="3">IF(AR2=0,AP2,0)</f>
        <v>31680000</v>
      </c>
      <c r="AW2" s="12" t="s">
        <v>53</v>
      </c>
      <c r="AX2" s="11">
        <v>2</v>
      </c>
      <c r="AY2" s="11" t="s">
        <v>73</v>
      </c>
      <c r="AZ2" s="20"/>
    </row>
    <row r="3" spans="1:52" ht="14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58</v>
      </c>
      <c r="I3" s="11"/>
      <c r="J3" s="10"/>
      <c r="K3" s="10"/>
      <c r="L3" s="10"/>
      <c r="M3" s="11" t="s">
        <v>74</v>
      </c>
      <c r="N3" s="11">
        <v>63</v>
      </c>
      <c r="O3" s="11" t="s">
        <v>60</v>
      </c>
      <c r="P3" s="11">
        <v>63210</v>
      </c>
      <c r="Q3" s="11" t="s">
        <v>75</v>
      </c>
      <c r="R3" s="11" t="s">
        <v>62</v>
      </c>
      <c r="S3" s="11" t="s">
        <v>63</v>
      </c>
      <c r="T3" s="11" t="s">
        <v>64</v>
      </c>
      <c r="U3" s="10" t="s">
        <v>65</v>
      </c>
      <c r="V3" s="11" t="s">
        <v>66</v>
      </c>
      <c r="W3" s="10" t="s">
        <v>67</v>
      </c>
      <c r="X3" s="11"/>
      <c r="Y3" s="10"/>
      <c r="Z3" s="11"/>
      <c r="AA3" s="10"/>
      <c r="AB3" s="11" t="s">
        <v>76</v>
      </c>
      <c r="AC3" s="10" t="s">
        <v>77</v>
      </c>
      <c r="AD3" s="12" t="s">
        <v>78</v>
      </c>
      <c r="AE3" s="13" t="s">
        <v>79</v>
      </c>
      <c r="AF3" s="14">
        <v>4</v>
      </c>
      <c r="AG3" s="14">
        <v>1</v>
      </c>
      <c r="AH3" s="14">
        <v>1</v>
      </c>
      <c r="AI3" s="14">
        <v>1</v>
      </c>
      <c r="AJ3" s="14">
        <v>1</v>
      </c>
      <c r="AK3" s="14">
        <v>19464972.5</v>
      </c>
      <c r="AL3" s="14">
        <v>19464972.5</v>
      </c>
      <c r="AM3" s="14">
        <v>19464972.5</v>
      </c>
      <c r="AN3" s="14">
        <v>19464972.5</v>
      </c>
      <c r="AO3" s="14">
        <v>19464972.5</v>
      </c>
      <c r="AP3" s="14">
        <v>77859890</v>
      </c>
      <c r="AQ3" s="15" t="s">
        <v>72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9">
        <f t="shared" si="3"/>
        <v>77859890</v>
      </c>
      <c r="AW3" s="12" t="s">
        <v>53</v>
      </c>
      <c r="AX3" s="11">
        <v>2</v>
      </c>
      <c r="AY3" s="11" t="s">
        <v>73</v>
      </c>
      <c r="AZ3" s="20"/>
    </row>
    <row r="4" spans="1:52" ht="14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58</v>
      </c>
      <c r="I4" s="11"/>
      <c r="J4" s="10"/>
      <c r="K4" s="10"/>
      <c r="L4" s="10"/>
      <c r="M4" s="11" t="s">
        <v>80</v>
      </c>
      <c r="N4" s="11">
        <v>62</v>
      </c>
      <c r="O4" s="11" t="s">
        <v>81</v>
      </c>
      <c r="P4" s="11">
        <v>62510</v>
      </c>
      <c r="Q4" s="11" t="s">
        <v>82</v>
      </c>
      <c r="R4" s="11" t="s">
        <v>62</v>
      </c>
      <c r="S4" s="11" t="s">
        <v>63</v>
      </c>
      <c r="T4" s="11" t="s">
        <v>64</v>
      </c>
      <c r="U4" s="10" t="s">
        <v>65</v>
      </c>
      <c r="V4" s="11" t="s">
        <v>66</v>
      </c>
      <c r="W4" s="10" t="s">
        <v>67</v>
      </c>
      <c r="X4" s="11"/>
      <c r="Y4" s="10"/>
      <c r="Z4" s="11"/>
      <c r="AA4" s="10"/>
      <c r="AB4" s="11" t="s">
        <v>83</v>
      </c>
      <c r="AC4" s="10" t="s">
        <v>84</v>
      </c>
      <c r="AD4" s="12" t="s">
        <v>85</v>
      </c>
      <c r="AE4" s="13" t="s">
        <v>86</v>
      </c>
      <c r="AF4" s="14">
        <v>4</v>
      </c>
      <c r="AG4" s="14">
        <v>1</v>
      </c>
      <c r="AH4" s="14">
        <v>1</v>
      </c>
      <c r="AI4" s="14">
        <v>1</v>
      </c>
      <c r="AJ4" s="14">
        <v>1</v>
      </c>
      <c r="AK4" s="14">
        <v>3750000</v>
      </c>
      <c r="AL4" s="14">
        <v>3750000</v>
      </c>
      <c r="AM4" s="14">
        <v>3750000</v>
      </c>
      <c r="AN4" s="14">
        <v>3750000</v>
      </c>
      <c r="AO4" s="14">
        <v>3750000</v>
      </c>
      <c r="AP4" s="14">
        <v>15000000</v>
      </c>
      <c r="AQ4" s="15" t="s">
        <v>72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9">
        <f t="shared" si="3"/>
        <v>15000000</v>
      </c>
      <c r="AW4" s="12" t="s">
        <v>53</v>
      </c>
      <c r="AX4" s="11">
        <v>2</v>
      </c>
      <c r="AY4" s="11" t="s">
        <v>73</v>
      </c>
      <c r="AZ4" s="20"/>
    </row>
    <row r="5" spans="1:52" ht="27.6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58</v>
      </c>
      <c r="I5" s="11"/>
      <c r="J5" s="10"/>
      <c r="K5" s="10"/>
      <c r="L5" s="10"/>
      <c r="M5" s="11" t="s">
        <v>87</v>
      </c>
      <c r="N5" s="11">
        <v>62</v>
      </c>
      <c r="O5" s="11" t="s">
        <v>81</v>
      </c>
      <c r="P5" s="11">
        <v>62580</v>
      </c>
      <c r="Q5" s="11" t="s">
        <v>88</v>
      </c>
      <c r="R5" s="11" t="s">
        <v>62</v>
      </c>
      <c r="S5" s="11" t="s">
        <v>63</v>
      </c>
      <c r="T5" s="11" t="s">
        <v>64</v>
      </c>
      <c r="U5" s="10" t="s">
        <v>65</v>
      </c>
      <c r="V5" s="11" t="s">
        <v>66</v>
      </c>
      <c r="W5" s="10" t="s">
        <v>67</v>
      </c>
      <c r="X5" s="11"/>
      <c r="Y5" s="10"/>
      <c r="Z5" s="11"/>
      <c r="AA5" s="10"/>
      <c r="AB5" s="11" t="s">
        <v>89</v>
      </c>
      <c r="AC5" s="10" t="s">
        <v>90</v>
      </c>
      <c r="AD5" s="12" t="s">
        <v>91</v>
      </c>
      <c r="AE5" s="13" t="s">
        <v>79</v>
      </c>
      <c r="AF5" s="14">
        <v>4</v>
      </c>
      <c r="AG5" s="14">
        <v>1</v>
      </c>
      <c r="AH5" s="14">
        <v>1</v>
      </c>
      <c r="AI5" s="14">
        <v>1</v>
      </c>
      <c r="AJ5" s="14">
        <v>1</v>
      </c>
      <c r="AK5" s="14">
        <v>4408067.5</v>
      </c>
      <c r="AL5" s="14">
        <v>4408067.5</v>
      </c>
      <c r="AM5" s="14">
        <v>4408067.5</v>
      </c>
      <c r="AN5" s="14">
        <v>4408067.5</v>
      </c>
      <c r="AO5" s="14">
        <v>4408067.5</v>
      </c>
      <c r="AP5" s="14">
        <v>17632270</v>
      </c>
      <c r="AQ5" s="15" t="s">
        <v>72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9">
        <f t="shared" si="3"/>
        <v>17632270</v>
      </c>
      <c r="AW5" s="12" t="s">
        <v>53</v>
      </c>
      <c r="AX5" s="11">
        <v>2</v>
      </c>
      <c r="AY5" s="11" t="s">
        <v>73</v>
      </c>
      <c r="AZ5" s="20"/>
    </row>
    <row r="6" spans="1:52" ht="14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58</v>
      </c>
      <c r="I6" s="11"/>
      <c r="J6" s="10"/>
      <c r="K6" s="10"/>
      <c r="L6" s="10"/>
      <c r="M6" s="11" t="s">
        <v>92</v>
      </c>
      <c r="N6" s="11">
        <v>62</v>
      </c>
      <c r="O6" s="11" t="s">
        <v>81</v>
      </c>
      <c r="P6" s="11">
        <v>62550</v>
      </c>
      <c r="Q6" s="11" t="s">
        <v>93</v>
      </c>
      <c r="R6" s="11" t="s">
        <v>62</v>
      </c>
      <c r="S6" s="11" t="s">
        <v>63</v>
      </c>
      <c r="T6" s="11" t="s">
        <v>64</v>
      </c>
      <c r="U6" s="10" t="s">
        <v>65</v>
      </c>
      <c r="V6" s="11" t="s">
        <v>66</v>
      </c>
      <c r="W6" s="10" t="s">
        <v>67</v>
      </c>
      <c r="X6" s="11"/>
      <c r="Y6" s="10"/>
      <c r="Z6" s="11"/>
      <c r="AA6" s="10"/>
      <c r="AB6" s="11" t="s">
        <v>94</v>
      </c>
      <c r="AC6" s="10" t="s">
        <v>95</v>
      </c>
      <c r="AD6" s="12" t="s">
        <v>96</v>
      </c>
      <c r="AE6" s="13" t="s">
        <v>79</v>
      </c>
      <c r="AF6" s="14">
        <v>6</v>
      </c>
      <c r="AG6" s="14">
        <v>1.5</v>
      </c>
      <c r="AH6" s="14">
        <v>1.5</v>
      </c>
      <c r="AI6" s="14">
        <v>1.5</v>
      </c>
      <c r="AJ6" s="14">
        <v>1.5</v>
      </c>
      <c r="AK6" s="14">
        <v>7000000</v>
      </c>
      <c r="AL6" s="14">
        <v>10500000</v>
      </c>
      <c r="AM6" s="14">
        <v>10500000</v>
      </c>
      <c r="AN6" s="14">
        <v>10500000</v>
      </c>
      <c r="AO6" s="14">
        <v>10500000</v>
      </c>
      <c r="AP6" s="14">
        <v>42000000</v>
      </c>
      <c r="AQ6" s="15" t="s">
        <v>72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9">
        <f t="shared" si="3"/>
        <v>42000000</v>
      </c>
      <c r="AW6" s="12" t="s">
        <v>53</v>
      </c>
      <c r="AX6" s="11">
        <v>2</v>
      </c>
      <c r="AY6" s="11" t="s">
        <v>73</v>
      </c>
      <c r="AZ6" s="20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58</v>
      </c>
      <c r="I7" s="11"/>
      <c r="J7" s="10"/>
      <c r="K7" s="10"/>
      <c r="L7" s="10"/>
      <c r="M7" s="11" t="s">
        <v>97</v>
      </c>
      <c r="N7" s="11">
        <v>66</v>
      </c>
      <c r="O7" s="11" t="s">
        <v>98</v>
      </c>
      <c r="P7" s="11">
        <v>66110</v>
      </c>
      <c r="Q7" s="11" t="s">
        <v>99</v>
      </c>
      <c r="R7" s="11" t="s">
        <v>62</v>
      </c>
      <c r="S7" s="11" t="s">
        <v>63</v>
      </c>
      <c r="T7" s="11" t="s">
        <v>64</v>
      </c>
      <c r="U7" s="10" t="s">
        <v>65</v>
      </c>
      <c r="V7" s="11" t="s">
        <v>66</v>
      </c>
      <c r="W7" s="10" t="s">
        <v>67</v>
      </c>
      <c r="X7" s="11"/>
      <c r="Y7" s="10"/>
      <c r="Z7" s="11"/>
      <c r="AA7" s="10"/>
      <c r="AB7" s="11" t="s">
        <v>100</v>
      </c>
      <c r="AC7" s="10" t="s">
        <v>101</v>
      </c>
      <c r="AD7" s="12" t="s">
        <v>102</v>
      </c>
      <c r="AE7" s="13" t="s">
        <v>79</v>
      </c>
      <c r="AF7" s="14">
        <v>12</v>
      </c>
      <c r="AG7" s="14">
        <v>3</v>
      </c>
      <c r="AH7" s="14">
        <v>3</v>
      </c>
      <c r="AI7" s="14">
        <v>3</v>
      </c>
      <c r="AJ7" s="14">
        <v>3</v>
      </c>
      <c r="AK7" s="14">
        <v>25837849.166666999</v>
      </c>
      <c r="AL7" s="14">
        <v>77513547.5</v>
      </c>
      <c r="AM7" s="14">
        <v>77513547.5</v>
      </c>
      <c r="AN7" s="14">
        <v>77513547.5</v>
      </c>
      <c r="AO7" s="14">
        <v>77513547.5</v>
      </c>
      <c r="AP7" s="14">
        <v>310054190</v>
      </c>
      <c r="AQ7" s="15" t="s">
        <v>103</v>
      </c>
      <c r="AR7" s="16">
        <v>0</v>
      </c>
      <c r="AS7" s="17">
        <f t="shared" ref="AS7:AS24" si="4">IF(AR7=1,AP7*1.03,0)</f>
        <v>0</v>
      </c>
      <c r="AT7" s="18">
        <f t="shared" ref="AT7:AT24" si="5">IF(AR7=1,AS7*1.03,0)</f>
        <v>0</v>
      </c>
      <c r="AU7" s="18">
        <f t="shared" ref="AU7:AU24" si="6">IF(AR7=1,AP7*1.03,0)</f>
        <v>0</v>
      </c>
      <c r="AV7" s="18">
        <f t="shared" si="3"/>
        <v>310054190</v>
      </c>
      <c r="AW7" s="12" t="s">
        <v>53</v>
      </c>
      <c r="AX7" s="11">
        <v>7</v>
      </c>
      <c r="AY7" s="11" t="s">
        <v>104</v>
      </c>
      <c r="AZ7" s="20"/>
    </row>
    <row r="8" spans="1:52" ht="27.6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58</v>
      </c>
      <c r="I8" s="11"/>
      <c r="J8" s="10"/>
      <c r="K8" s="10"/>
      <c r="L8" s="10"/>
      <c r="M8" s="11" t="s">
        <v>105</v>
      </c>
      <c r="N8" s="11">
        <v>62</v>
      </c>
      <c r="O8" s="11" t="s">
        <v>81</v>
      </c>
      <c r="P8" s="11">
        <v>62330</v>
      </c>
      <c r="Q8" s="11" t="s">
        <v>106</v>
      </c>
      <c r="R8" s="11" t="s">
        <v>62</v>
      </c>
      <c r="S8" s="11" t="s">
        <v>63</v>
      </c>
      <c r="T8" s="11" t="s">
        <v>64</v>
      </c>
      <c r="U8" s="10" t="s">
        <v>65</v>
      </c>
      <c r="V8" s="11" t="s">
        <v>66</v>
      </c>
      <c r="W8" s="10" t="s">
        <v>67</v>
      </c>
      <c r="X8" s="11"/>
      <c r="Y8" s="10"/>
      <c r="Z8" s="11"/>
      <c r="AA8" s="10"/>
      <c r="AB8" s="11" t="s">
        <v>107</v>
      </c>
      <c r="AC8" s="10" t="s">
        <v>108</v>
      </c>
      <c r="AD8" s="12" t="s">
        <v>109</v>
      </c>
      <c r="AE8" s="13" t="s">
        <v>79</v>
      </c>
      <c r="AF8" s="14">
        <v>4</v>
      </c>
      <c r="AG8" s="14">
        <v>1</v>
      </c>
      <c r="AH8" s="14">
        <v>1</v>
      </c>
      <c r="AI8" s="14">
        <v>1</v>
      </c>
      <c r="AJ8" s="14">
        <v>1</v>
      </c>
      <c r="AK8" s="14">
        <v>2753199</v>
      </c>
      <c r="AL8" s="14">
        <v>2753199</v>
      </c>
      <c r="AM8" s="14">
        <v>2753199</v>
      </c>
      <c r="AN8" s="14">
        <v>2753199</v>
      </c>
      <c r="AO8" s="14">
        <v>2753199</v>
      </c>
      <c r="AP8" s="14">
        <v>11012796</v>
      </c>
      <c r="AQ8" s="15" t="s">
        <v>72</v>
      </c>
      <c r="AR8" s="16">
        <v>0</v>
      </c>
      <c r="AS8" s="17">
        <f t="shared" ref="AS8:AS11" si="7">IF(AR8=1,AP8*1,0)</f>
        <v>0</v>
      </c>
      <c r="AT8" s="18">
        <f t="shared" ref="AT8:AT11" si="8">IF(AR8=1,AS8*1,0)</f>
        <v>0</v>
      </c>
      <c r="AU8" s="18">
        <f t="shared" ref="AU8:AU11" si="9">IF(AR8=1,AP8*1,0)</f>
        <v>0</v>
      </c>
      <c r="AV8" s="19">
        <f t="shared" si="3"/>
        <v>11012796</v>
      </c>
      <c r="AW8" s="12" t="s">
        <v>53</v>
      </c>
      <c r="AX8" s="11">
        <v>2</v>
      </c>
      <c r="AY8" s="11" t="s">
        <v>73</v>
      </c>
      <c r="AZ8" s="20"/>
    </row>
    <row r="9" spans="1:52" ht="14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58</v>
      </c>
      <c r="I9" s="11"/>
      <c r="J9" s="10"/>
      <c r="K9" s="10"/>
      <c r="L9" s="10"/>
      <c r="M9" s="11" t="s">
        <v>110</v>
      </c>
      <c r="N9" s="11">
        <v>62</v>
      </c>
      <c r="O9" s="11" t="s">
        <v>81</v>
      </c>
      <c r="P9" s="11">
        <v>62130</v>
      </c>
      <c r="Q9" s="11" t="s">
        <v>111</v>
      </c>
      <c r="R9" s="11" t="s">
        <v>62</v>
      </c>
      <c r="S9" s="11" t="s">
        <v>63</v>
      </c>
      <c r="T9" s="11" t="s">
        <v>64</v>
      </c>
      <c r="U9" s="10" t="s">
        <v>65</v>
      </c>
      <c r="V9" s="11" t="s">
        <v>66</v>
      </c>
      <c r="W9" s="10" t="s">
        <v>67</v>
      </c>
      <c r="X9" s="11"/>
      <c r="Y9" s="10"/>
      <c r="Z9" s="11"/>
      <c r="AA9" s="10"/>
      <c r="AB9" s="11" t="s">
        <v>112</v>
      </c>
      <c r="AC9" s="10" t="s">
        <v>113</v>
      </c>
      <c r="AD9" s="12" t="s">
        <v>114</v>
      </c>
      <c r="AE9" s="13" t="s">
        <v>79</v>
      </c>
      <c r="AF9" s="14">
        <v>8</v>
      </c>
      <c r="AG9" s="14">
        <v>2</v>
      </c>
      <c r="AH9" s="14">
        <v>2</v>
      </c>
      <c r="AI9" s="14">
        <v>2</v>
      </c>
      <c r="AJ9" s="14">
        <v>2</v>
      </c>
      <c r="AK9" s="14">
        <v>25000000</v>
      </c>
      <c r="AL9" s="14">
        <v>50000000</v>
      </c>
      <c r="AM9" s="14">
        <v>50000000</v>
      </c>
      <c r="AN9" s="14">
        <v>50000000</v>
      </c>
      <c r="AO9" s="14">
        <v>50000000</v>
      </c>
      <c r="AP9" s="14">
        <v>200000000</v>
      </c>
      <c r="AQ9" s="15" t="s">
        <v>72</v>
      </c>
      <c r="AR9" s="16">
        <v>0</v>
      </c>
      <c r="AS9" s="17">
        <f t="shared" si="7"/>
        <v>0</v>
      </c>
      <c r="AT9" s="18">
        <f t="shared" si="8"/>
        <v>0</v>
      </c>
      <c r="AU9" s="18">
        <f t="shared" si="9"/>
        <v>0</v>
      </c>
      <c r="AV9" s="19">
        <f t="shared" si="3"/>
        <v>200000000</v>
      </c>
      <c r="AW9" s="12" t="s">
        <v>53</v>
      </c>
      <c r="AX9" s="11">
        <v>2</v>
      </c>
      <c r="AY9" s="11" t="s">
        <v>73</v>
      </c>
      <c r="AZ9" s="20"/>
    </row>
    <row r="10" spans="1:52" ht="14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58</v>
      </c>
      <c r="I10" s="11"/>
      <c r="J10" s="10"/>
      <c r="K10" s="10"/>
      <c r="L10" s="10"/>
      <c r="M10" s="11" t="s">
        <v>115</v>
      </c>
      <c r="N10" s="11">
        <v>62</v>
      </c>
      <c r="O10" s="11" t="s">
        <v>81</v>
      </c>
      <c r="P10" s="11">
        <v>62160</v>
      </c>
      <c r="Q10" s="11" t="s">
        <v>116</v>
      </c>
      <c r="R10" s="11" t="s">
        <v>62</v>
      </c>
      <c r="S10" s="11" t="s">
        <v>63</v>
      </c>
      <c r="T10" s="11" t="s">
        <v>64</v>
      </c>
      <c r="U10" s="10" t="s">
        <v>65</v>
      </c>
      <c r="V10" s="11" t="s">
        <v>66</v>
      </c>
      <c r="W10" s="10" t="s">
        <v>67</v>
      </c>
      <c r="X10" s="11"/>
      <c r="Y10" s="10"/>
      <c r="Z10" s="11"/>
      <c r="AA10" s="10"/>
      <c r="AB10" s="11" t="s">
        <v>117</v>
      </c>
      <c r="AC10" s="10" t="s">
        <v>118</v>
      </c>
      <c r="AD10" s="12" t="s">
        <v>119</v>
      </c>
      <c r="AE10" s="13" t="s">
        <v>79</v>
      </c>
      <c r="AF10" s="14">
        <v>12</v>
      </c>
      <c r="AG10" s="14">
        <v>3</v>
      </c>
      <c r="AH10" s="14">
        <v>3</v>
      </c>
      <c r="AI10" s="14">
        <v>3</v>
      </c>
      <c r="AJ10" s="14">
        <v>3</v>
      </c>
      <c r="AK10" s="14">
        <v>15962495.833333001</v>
      </c>
      <c r="AL10" s="14">
        <v>47887487.5</v>
      </c>
      <c r="AM10" s="14">
        <v>47887487.5</v>
      </c>
      <c r="AN10" s="14">
        <v>47887487.5</v>
      </c>
      <c r="AO10" s="14">
        <v>47887487.5</v>
      </c>
      <c r="AP10" s="14">
        <v>191549950</v>
      </c>
      <c r="AQ10" s="15" t="s">
        <v>72</v>
      </c>
      <c r="AR10" s="16">
        <v>0</v>
      </c>
      <c r="AS10" s="17">
        <f t="shared" si="7"/>
        <v>0</v>
      </c>
      <c r="AT10" s="18">
        <f t="shared" si="8"/>
        <v>0</v>
      </c>
      <c r="AU10" s="18">
        <f t="shared" si="9"/>
        <v>0</v>
      </c>
      <c r="AV10" s="19">
        <f t="shared" si="3"/>
        <v>191549950</v>
      </c>
      <c r="AW10" s="12" t="s">
        <v>53</v>
      </c>
      <c r="AX10" s="11">
        <v>2</v>
      </c>
      <c r="AY10" s="11" t="s">
        <v>73</v>
      </c>
      <c r="AZ10" s="20"/>
    </row>
    <row r="11" spans="1:52" ht="14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58</v>
      </c>
      <c r="I11" s="11"/>
      <c r="J11" s="10"/>
      <c r="K11" s="10"/>
      <c r="L11" s="10"/>
      <c r="M11" s="11" t="s">
        <v>120</v>
      </c>
      <c r="N11" s="11">
        <v>62</v>
      </c>
      <c r="O11" s="11" t="s">
        <v>81</v>
      </c>
      <c r="P11" s="11">
        <v>62620</v>
      </c>
      <c r="Q11" s="11" t="s">
        <v>121</v>
      </c>
      <c r="R11" s="11" t="s">
        <v>62</v>
      </c>
      <c r="S11" s="11" t="s">
        <v>63</v>
      </c>
      <c r="T11" s="11" t="s">
        <v>64</v>
      </c>
      <c r="U11" s="10" t="s">
        <v>65</v>
      </c>
      <c r="V11" s="11" t="s">
        <v>66</v>
      </c>
      <c r="W11" s="10" t="s">
        <v>67</v>
      </c>
      <c r="X11" s="11"/>
      <c r="Y11" s="10"/>
      <c r="Z11" s="11"/>
      <c r="AA11" s="10"/>
      <c r="AB11" s="11" t="s">
        <v>122</v>
      </c>
      <c r="AC11" s="10" t="s">
        <v>123</v>
      </c>
      <c r="AD11" s="12" t="s">
        <v>124</v>
      </c>
      <c r="AE11" s="13" t="s">
        <v>79</v>
      </c>
      <c r="AF11" s="14">
        <v>1</v>
      </c>
      <c r="AG11" s="14">
        <v>0</v>
      </c>
      <c r="AH11" s="14">
        <v>0</v>
      </c>
      <c r="AI11" s="14">
        <v>1</v>
      </c>
      <c r="AJ11" s="14">
        <v>0</v>
      </c>
      <c r="AK11" s="14">
        <v>22728694</v>
      </c>
      <c r="AL11" s="14">
        <v>0</v>
      </c>
      <c r="AM11" s="14">
        <v>0</v>
      </c>
      <c r="AN11" s="14">
        <v>22728694</v>
      </c>
      <c r="AO11" s="14">
        <v>0</v>
      </c>
      <c r="AP11" s="14">
        <v>22728694</v>
      </c>
      <c r="AQ11" s="15" t="s">
        <v>72</v>
      </c>
      <c r="AR11" s="16">
        <v>0</v>
      </c>
      <c r="AS11" s="17">
        <f t="shared" si="7"/>
        <v>0</v>
      </c>
      <c r="AT11" s="18">
        <f t="shared" si="8"/>
        <v>0</v>
      </c>
      <c r="AU11" s="18">
        <f t="shared" si="9"/>
        <v>0</v>
      </c>
      <c r="AV11" s="19">
        <f t="shared" si="3"/>
        <v>22728694</v>
      </c>
      <c r="AW11" s="12" t="s">
        <v>53</v>
      </c>
      <c r="AX11" s="11">
        <v>2</v>
      </c>
      <c r="AY11" s="11" t="s">
        <v>73</v>
      </c>
      <c r="AZ11" s="20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58</v>
      </c>
      <c r="I12" s="11"/>
      <c r="J12" s="10"/>
      <c r="K12" s="10"/>
      <c r="L12" s="10"/>
      <c r="M12" s="11" t="s">
        <v>125</v>
      </c>
      <c r="N12" s="11">
        <v>66</v>
      </c>
      <c r="O12" s="11" t="s">
        <v>98</v>
      </c>
      <c r="P12" s="11">
        <v>66620</v>
      </c>
      <c r="Q12" s="11" t="s">
        <v>126</v>
      </c>
      <c r="R12" s="11" t="s">
        <v>62</v>
      </c>
      <c r="S12" s="11" t="s">
        <v>63</v>
      </c>
      <c r="T12" s="11" t="s">
        <v>64</v>
      </c>
      <c r="U12" s="10" t="s">
        <v>65</v>
      </c>
      <c r="V12" s="11" t="s">
        <v>66</v>
      </c>
      <c r="W12" s="10" t="s">
        <v>67</v>
      </c>
      <c r="X12" s="11"/>
      <c r="Y12" s="10"/>
      <c r="Z12" s="11"/>
      <c r="AA12" s="10"/>
      <c r="AB12" s="11" t="s">
        <v>127</v>
      </c>
      <c r="AC12" s="10" t="s">
        <v>128</v>
      </c>
      <c r="AD12" s="12" t="s">
        <v>129</v>
      </c>
      <c r="AE12" s="13" t="s">
        <v>79</v>
      </c>
      <c r="AF12" s="14">
        <v>1</v>
      </c>
      <c r="AG12" s="14">
        <v>0</v>
      </c>
      <c r="AH12" s="14">
        <v>1</v>
      </c>
      <c r="AI12" s="14">
        <v>0</v>
      </c>
      <c r="AJ12" s="14">
        <v>0</v>
      </c>
      <c r="AK12" s="14">
        <v>4866455</v>
      </c>
      <c r="AL12" s="14">
        <v>0</v>
      </c>
      <c r="AM12" s="14">
        <v>4866455</v>
      </c>
      <c r="AN12" s="14">
        <v>0</v>
      </c>
      <c r="AO12" s="14">
        <v>0</v>
      </c>
      <c r="AP12" s="14">
        <v>4866455</v>
      </c>
      <c r="AQ12" s="15" t="s">
        <v>103</v>
      </c>
      <c r="AR12" s="16">
        <v>0</v>
      </c>
      <c r="AS12" s="17">
        <f t="shared" si="4"/>
        <v>0</v>
      </c>
      <c r="AT12" s="18">
        <f t="shared" si="5"/>
        <v>0</v>
      </c>
      <c r="AU12" s="18">
        <f t="shared" si="6"/>
        <v>0</v>
      </c>
      <c r="AV12" s="18">
        <f t="shared" si="3"/>
        <v>4866455</v>
      </c>
      <c r="AW12" s="12" t="s">
        <v>53</v>
      </c>
      <c r="AX12" s="11">
        <v>7</v>
      </c>
      <c r="AY12" s="11" t="s">
        <v>104</v>
      </c>
      <c r="AZ12" s="20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58</v>
      </c>
      <c r="I13" s="11"/>
      <c r="J13" s="10"/>
      <c r="K13" s="10"/>
      <c r="L13" s="10"/>
      <c r="M13" s="11" t="s">
        <v>130</v>
      </c>
      <c r="N13" s="11">
        <v>61</v>
      </c>
      <c r="O13" s="11" t="s">
        <v>131</v>
      </c>
      <c r="P13" s="11">
        <v>61610</v>
      </c>
      <c r="Q13" s="11" t="s">
        <v>132</v>
      </c>
      <c r="R13" s="11" t="s">
        <v>62</v>
      </c>
      <c r="S13" s="11" t="s">
        <v>63</v>
      </c>
      <c r="T13" s="11" t="s">
        <v>64</v>
      </c>
      <c r="U13" s="10" t="s">
        <v>65</v>
      </c>
      <c r="V13" s="11" t="s">
        <v>66</v>
      </c>
      <c r="W13" s="10" t="s">
        <v>67</v>
      </c>
      <c r="X13" s="11"/>
      <c r="Y13" s="10"/>
      <c r="Z13" s="11"/>
      <c r="AA13" s="10"/>
      <c r="AB13" s="11" t="s">
        <v>133</v>
      </c>
      <c r="AC13" s="10" t="s">
        <v>134</v>
      </c>
      <c r="AD13" s="12" t="s">
        <v>135</v>
      </c>
      <c r="AE13" s="13" t="s">
        <v>136</v>
      </c>
      <c r="AF13" s="14">
        <v>420</v>
      </c>
      <c r="AG13" s="14">
        <v>105</v>
      </c>
      <c r="AH13" s="14">
        <v>105</v>
      </c>
      <c r="AI13" s="14">
        <v>105</v>
      </c>
      <c r="AJ13" s="14">
        <v>105</v>
      </c>
      <c r="AK13" s="14">
        <v>91855.714285713999</v>
      </c>
      <c r="AL13" s="14">
        <v>9644850</v>
      </c>
      <c r="AM13" s="14">
        <v>9644850</v>
      </c>
      <c r="AN13" s="14">
        <v>9644850</v>
      </c>
      <c r="AO13" s="14">
        <v>9644850</v>
      </c>
      <c r="AP13" s="14">
        <v>38579400</v>
      </c>
      <c r="AQ13" s="15" t="s">
        <v>103</v>
      </c>
      <c r="AR13" s="16">
        <v>0</v>
      </c>
      <c r="AS13" s="17">
        <f t="shared" si="4"/>
        <v>0</v>
      </c>
      <c r="AT13" s="18">
        <f t="shared" si="5"/>
        <v>0</v>
      </c>
      <c r="AU13" s="18">
        <f t="shared" si="6"/>
        <v>0</v>
      </c>
      <c r="AV13" s="18">
        <f t="shared" si="3"/>
        <v>38579400</v>
      </c>
      <c r="AW13" s="12" t="s">
        <v>53</v>
      </c>
      <c r="AX13" s="11">
        <v>1</v>
      </c>
      <c r="AY13" s="11" t="s">
        <v>137</v>
      </c>
      <c r="AZ13" s="20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58</v>
      </c>
      <c r="I14" s="11"/>
      <c r="J14" s="10"/>
      <c r="K14" s="10"/>
      <c r="L14" s="10"/>
      <c r="M14" s="11" t="s">
        <v>138</v>
      </c>
      <c r="N14" s="11">
        <v>61</v>
      </c>
      <c r="O14" s="11" t="s">
        <v>131</v>
      </c>
      <c r="P14" s="11">
        <v>61620</v>
      </c>
      <c r="Q14" s="11" t="s">
        <v>139</v>
      </c>
      <c r="R14" s="11" t="s">
        <v>62</v>
      </c>
      <c r="S14" s="11" t="s">
        <v>63</v>
      </c>
      <c r="T14" s="11" t="s">
        <v>64</v>
      </c>
      <c r="U14" s="10" t="s">
        <v>65</v>
      </c>
      <c r="V14" s="11" t="s">
        <v>66</v>
      </c>
      <c r="W14" s="10" t="s">
        <v>67</v>
      </c>
      <c r="X14" s="11"/>
      <c r="Y14" s="10"/>
      <c r="Z14" s="11"/>
      <c r="AA14" s="10"/>
      <c r="AB14" s="11" t="s">
        <v>140</v>
      </c>
      <c r="AC14" s="10" t="s">
        <v>141</v>
      </c>
      <c r="AD14" s="12" t="s">
        <v>142</v>
      </c>
      <c r="AE14" s="13" t="s">
        <v>136</v>
      </c>
      <c r="AF14" s="14">
        <v>456</v>
      </c>
      <c r="AG14" s="14">
        <v>114</v>
      </c>
      <c r="AH14" s="14">
        <v>114</v>
      </c>
      <c r="AI14" s="14">
        <v>114</v>
      </c>
      <c r="AJ14" s="14">
        <v>114</v>
      </c>
      <c r="AK14" s="14">
        <v>64572.614035088001</v>
      </c>
      <c r="AL14" s="14">
        <v>7361278</v>
      </c>
      <c r="AM14" s="14">
        <v>7361278</v>
      </c>
      <c r="AN14" s="14">
        <v>7361278</v>
      </c>
      <c r="AO14" s="14">
        <v>7361278</v>
      </c>
      <c r="AP14" s="14">
        <v>29445112</v>
      </c>
      <c r="AQ14" s="15" t="s">
        <v>103</v>
      </c>
      <c r="AR14" s="16">
        <v>0</v>
      </c>
      <c r="AS14" s="17">
        <f t="shared" si="4"/>
        <v>0</v>
      </c>
      <c r="AT14" s="18">
        <f t="shared" si="5"/>
        <v>0</v>
      </c>
      <c r="AU14" s="18">
        <f t="shared" si="6"/>
        <v>0</v>
      </c>
      <c r="AV14" s="18">
        <f t="shared" si="3"/>
        <v>29445112</v>
      </c>
      <c r="AW14" s="12" t="s">
        <v>53</v>
      </c>
      <c r="AX14" s="11">
        <v>1</v>
      </c>
      <c r="AY14" s="11" t="s">
        <v>137</v>
      </c>
      <c r="AZ14" s="20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58</v>
      </c>
      <c r="I15" s="11"/>
      <c r="J15" s="10"/>
      <c r="K15" s="10"/>
      <c r="L15" s="10"/>
      <c r="M15" s="11" t="s">
        <v>143</v>
      </c>
      <c r="N15" s="11">
        <v>61</v>
      </c>
      <c r="O15" s="11" t="s">
        <v>131</v>
      </c>
      <c r="P15" s="11">
        <v>61260</v>
      </c>
      <c r="Q15" s="11" t="s">
        <v>144</v>
      </c>
      <c r="R15" s="11" t="s">
        <v>62</v>
      </c>
      <c r="S15" s="11" t="s">
        <v>63</v>
      </c>
      <c r="T15" s="11" t="s">
        <v>64</v>
      </c>
      <c r="U15" s="10" t="s">
        <v>65</v>
      </c>
      <c r="V15" s="11" t="s">
        <v>66</v>
      </c>
      <c r="W15" s="10" t="s">
        <v>67</v>
      </c>
      <c r="X15" s="11"/>
      <c r="Y15" s="10"/>
      <c r="Z15" s="11"/>
      <c r="AA15" s="10"/>
      <c r="AB15" s="11" t="s">
        <v>145</v>
      </c>
      <c r="AC15" s="10" t="s">
        <v>146</v>
      </c>
      <c r="AD15" s="12" t="s">
        <v>147</v>
      </c>
      <c r="AE15" s="13" t="s">
        <v>136</v>
      </c>
      <c r="AF15" s="14">
        <v>456</v>
      </c>
      <c r="AG15" s="14">
        <v>114</v>
      </c>
      <c r="AH15" s="14">
        <v>114</v>
      </c>
      <c r="AI15" s="14">
        <v>114</v>
      </c>
      <c r="AJ15" s="14">
        <v>114</v>
      </c>
      <c r="AK15" s="14">
        <v>5263.1578947367998</v>
      </c>
      <c r="AL15" s="14">
        <v>600000</v>
      </c>
      <c r="AM15" s="14">
        <v>600000</v>
      </c>
      <c r="AN15" s="14">
        <v>600000</v>
      </c>
      <c r="AO15" s="14">
        <v>600000</v>
      </c>
      <c r="AP15" s="14">
        <v>2400000</v>
      </c>
      <c r="AQ15" s="15" t="s">
        <v>103</v>
      </c>
      <c r="AR15" s="16">
        <v>0</v>
      </c>
      <c r="AS15" s="17">
        <f t="shared" si="4"/>
        <v>0</v>
      </c>
      <c r="AT15" s="18">
        <f t="shared" si="5"/>
        <v>0</v>
      </c>
      <c r="AU15" s="18">
        <f t="shared" si="6"/>
        <v>0</v>
      </c>
      <c r="AV15" s="18">
        <f t="shared" si="3"/>
        <v>2400000</v>
      </c>
      <c r="AW15" s="12" t="s">
        <v>53</v>
      </c>
      <c r="AX15" s="11">
        <v>1</v>
      </c>
      <c r="AY15" s="11" t="s">
        <v>137</v>
      </c>
      <c r="AZ15" s="20"/>
    </row>
    <row r="16" spans="1:52" ht="14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58</v>
      </c>
      <c r="I16" s="11"/>
      <c r="J16" s="10"/>
      <c r="K16" s="10"/>
      <c r="L16" s="10"/>
      <c r="M16" s="11" t="s">
        <v>148</v>
      </c>
      <c r="N16" s="11">
        <v>63</v>
      </c>
      <c r="O16" s="11" t="s">
        <v>60</v>
      </c>
      <c r="P16" s="11">
        <v>63510</v>
      </c>
      <c r="Q16" s="11" t="s">
        <v>149</v>
      </c>
      <c r="R16" s="11" t="s">
        <v>62</v>
      </c>
      <c r="S16" s="11" t="s">
        <v>63</v>
      </c>
      <c r="T16" s="11" t="s">
        <v>64</v>
      </c>
      <c r="U16" s="10" t="s">
        <v>65</v>
      </c>
      <c r="V16" s="11" t="s">
        <v>66</v>
      </c>
      <c r="W16" s="10" t="s">
        <v>67</v>
      </c>
      <c r="X16" s="11"/>
      <c r="Y16" s="10"/>
      <c r="Z16" s="11"/>
      <c r="AA16" s="10"/>
      <c r="AB16" s="11" t="s">
        <v>150</v>
      </c>
      <c r="AC16" s="10" t="s">
        <v>151</v>
      </c>
      <c r="AD16" s="12" t="s">
        <v>152</v>
      </c>
      <c r="AE16" s="13" t="s">
        <v>79</v>
      </c>
      <c r="AF16" s="14">
        <v>4</v>
      </c>
      <c r="AG16" s="14">
        <v>1</v>
      </c>
      <c r="AH16" s="14">
        <v>1</v>
      </c>
      <c r="AI16" s="14">
        <v>1</v>
      </c>
      <c r="AJ16" s="14">
        <v>1</v>
      </c>
      <c r="AK16" s="14">
        <v>3000000</v>
      </c>
      <c r="AL16" s="14">
        <v>3000000</v>
      </c>
      <c r="AM16" s="14">
        <v>3000000</v>
      </c>
      <c r="AN16" s="14">
        <v>3000000</v>
      </c>
      <c r="AO16" s="14">
        <v>3000000</v>
      </c>
      <c r="AP16" s="14">
        <v>12000000</v>
      </c>
      <c r="AQ16" s="15" t="s">
        <v>72</v>
      </c>
      <c r="AR16" s="16">
        <v>0</v>
      </c>
      <c r="AS16" s="17">
        <f t="shared" ref="AS16:AS17" si="10">IF(AR16=1,AP16*1,0)</f>
        <v>0</v>
      </c>
      <c r="AT16" s="18">
        <f t="shared" ref="AT16:AT17" si="11">IF(AR16=1,AS16*1,0)</f>
        <v>0</v>
      </c>
      <c r="AU16" s="18">
        <f t="shared" ref="AU16:AU17" si="12">IF(AR16=1,AP16*1,0)</f>
        <v>0</v>
      </c>
      <c r="AV16" s="19">
        <f t="shared" si="3"/>
        <v>12000000</v>
      </c>
      <c r="AW16" s="12" t="s">
        <v>53</v>
      </c>
      <c r="AX16" s="11">
        <v>2</v>
      </c>
      <c r="AY16" s="11" t="s">
        <v>73</v>
      </c>
      <c r="AZ16" s="20"/>
    </row>
    <row r="17" spans="1:52" ht="14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58</v>
      </c>
      <c r="I17" s="11"/>
      <c r="J17" s="10"/>
      <c r="K17" s="10"/>
      <c r="L17" s="10"/>
      <c r="M17" s="11" t="s">
        <v>153</v>
      </c>
      <c r="N17" s="11">
        <v>62</v>
      </c>
      <c r="O17" s="11" t="s">
        <v>81</v>
      </c>
      <c r="P17" s="11">
        <v>62360</v>
      </c>
      <c r="Q17" s="11" t="s">
        <v>154</v>
      </c>
      <c r="R17" s="11" t="s">
        <v>62</v>
      </c>
      <c r="S17" s="11" t="s">
        <v>63</v>
      </c>
      <c r="T17" s="11" t="s">
        <v>64</v>
      </c>
      <c r="U17" s="10" t="s">
        <v>65</v>
      </c>
      <c r="V17" s="11" t="s">
        <v>66</v>
      </c>
      <c r="W17" s="10" t="s">
        <v>67</v>
      </c>
      <c r="X17" s="11"/>
      <c r="Y17" s="10"/>
      <c r="Z17" s="11"/>
      <c r="AA17" s="10"/>
      <c r="AB17" s="11" t="s">
        <v>155</v>
      </c>
      <c r="AC17" s="10" t="s">
        <v>156</v>
      </c>
      <c r="AD17" s="12" t="s">
        <v>157</v>
      </c>
      <c r="AE17" s="13" t="s">
        <v>86</v>
      </c>
      <c r="AF17" s="14">
        <v>4</v>
      </c>
      <c r="AG17" s="14">
        <v>1</v>
      </c>
      <c r="AH17" s="14">
        <v>1</v>
      </c>
      <c r="AI17" s="14">
        <v>1</v>
      </c>
      <c r="AJ17" s="14">
        <v>1</v>
      </c>
      <c r="AK17" s="14">
        <v>4671000</v>
      </c>
      <c r="AL17" s="14">
        <v>4671000</v>
      </c>
      <c r="AM17" s="14">
        <v>4671000</v>
      </c>
      <c r="AN17" s="14">
        <v>4671000</v>
      </c>
      <c r="AO17" s="14">
        <v>4671000</v>
      </c>
      <c r="AP17" s="14">
        <v>18684000</v>
      </c>
      <c r="AQ17" s="15" t="s">
        <v>72</v>
      </c>
      <c r="AR17" s="16">
        <v>0</v>
      </c>
      <c r="AS17" s="17">
        <f t="shared" si="10"/>
        <v>0</v>
      </c>
      <c r="AT17" s="18">
        <f t="shared" si="11"/>
        <v>0</v>
      </c>
      <c r="AU17" s="18">
        <f t="shared" si="12"/>
        <v>0</v>
      </c>
      <c r="AV17" s="19">
        <f t="shared" si="3"/>
        <v>18684000</v>
      </c>
      <c r="AW17" s="12" t="s">
        <v>53</v>
      </c>
      <c r="AX17" s="11">
        <v>2</v>
      </c>
      <c r="AY17" s="11" t="s">
        <v>73</v>
      </c>
      <c r="AZ17" s="20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58</v>
      </c>
      <c r="I18" s="11"/>
      <c r="J18" s="10"/>
      <c r="K18" s="10"/>
      <c r="L18" s="10"/>
      <c r="M18" s="11" t="s">
        <v>158</v>
      </c>
      <c r="N18" s="11">
        <v>67</v>
      </c>
      <c r="O18" s="11" t="s">
        <v>159</v>
      </c>
      <c r="P18" s="11">
        <v>67210</v>
      </c>
      <c r="Q18" s="11" t="s">
        <v>160</v>
      </c>
      <c r="R18" s="11" t="s">
        <v>62</v>
      </c>
      <c r="S18" s="11" t="s">
        <v>63</v>
      </c>
      <c r="T18" s="11" t="s">
        <v>64</v>
      </c>
      <c r="U18" s="10" t="s">
        <v>65</v>
      </c>
      <c r="V18" s="11" t="s">
        <v>66</v>
      </c>
      <c r="W18" s="10" t="s">
        <v>67</v>
      </c>
      <c r="X18" s="11"/>
      <c r="Y18" s="10"/>
      <c r="Z18" s="11"/>
      <c r="AA18" s="10"/>
      <c r="AB18" s="11" t="s">
        <v>161</v>
      </c>
      <c r="AC18" s="10" t="s">
        <v>162</v>
      </c>
      <c r="AD18" s="12" t="s">
        <v>163</v>
      </c>
      <c r="AE18" s="13" t="s">
        <v>79</v>
      </c>
      <c r="AF18" s="14">
        <v>1</v>
      </c>
      <c r="AG18" s="14">
        <v>0</v>
      </c>
      <c r="AH18" s="14">
        <v>0</v>
      </c>
      <c r="AI18" s="14">
        <v>0</v>
      </c>
      <c r="AJ18" s="14">
        <v>1</v>
      </c>
      <c r="AK18" s="14">
        <v>3000000</v>
      </c>
      <c r="AL18" s="14">
        <v>0</v>
      </c>
      <c r="AM18" s="14">
        <v>0</v>
      </c>
      <c r="AN18" s="14">
        <v>0</v>
      </c>
      <c r="AO18" s="14">
        <v>3000000</v>
      </c>
      <c r="AP18" s="14">
        <v>3000000</v>
      </c>
      <c r="AQ18" s="15" t="s">
        <v>103</v>
      </c>
      <c r="AR18" s="16">
        <v>0</v>
      </c>
      <c r="AS18" s="17">
        <f t="shared" si="4"/>
        <v>0</v>
      </c>
      <c r="AT18" s="18">
        <f t="shared" si="5"/>
        <v>0</v>
      </c>
      <c r="AU18" s="18">
        <f t="shared" si="6"/>
        <v>0</v>
      </c>
      <c r="AV18" s="18">
        <f t="shared" si="3"/>
        <v>3000000</v>
      </c>
      <c r="AW18" s="12" t="s">
        <v>53</v>
      </c>
      <c r="AX18" s="11">
        <v>6</v>
      </c>
      <c r="AY18" s="11" t="s">
        <v>104</v>
      </c>
      <c r="AZ18" s="20"/>
    </row>
    <row r="19" spans="1:52" ht="14.4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58</v>
      </c>
      <c r="I19" s="11"/>
      <c r="J19" s="10"/>
      <c r="K19" s="10"/>
      <c r="L19" s="10"/>
      <c r="M19" s="11" t="s">
        <v>164</v>
      </c>
      <c r="N19" s="11">
        <v>62</v>
      </c>
      <c r="O19" s="11" t="s">
        <v>81</v>
      </c>
      <c r="P19" s="11">
        <v>62230</v>
      </c>
      <c r="Q19" s="11" t="s">
        <v>165</v>
      </c>
      <c r="R19" s="11" t="s">
        <v>62</v>
      </c>
      <c r="S19" s="11" t="s">
        <v>63</v>
      </c>
      <c r="T19" s="11" t="s">
        <v>64</v>
      </c>
      <c r="U19" s="10" t="s">
        <v>65</v>
      </c>
      <c r="V19" s="11" t="s">
        <v>66</v>
      </c>
      <c r="W19" s="10" t="s">
        <v>67</v>
      </c>
      <c r="X19" s="11"/>
      <c r="Y19" s="10"/>
      <c r="Z19" s="11"/>
      <c r="AA19" s="10"/>
      <c r="AB19" s="11" t="s">
        <v>166</v>
      </c>
      <c r="AC19" s="10" t="s">
        <v>167</v>
      </c>
      <c r="AD19" s="12" t="s">
        <v>168</v>
      </c>
      <c r="AE19" s="13" t="s">
        <v>79</v>
      </c>
      <c r="AF19" s="14">
        <v>3</v>
      </c>
      <c r="AG19" s="14">
        <v>0</v>
      </c>
      <c r="AH19" s="14">
        <v>0</v>
      </c>
      <c r="AI19" s="14">
        <v>1</v>
      </c>
      <c r="AJ19" s="14">
        <v>2</v>
      </c>
      <c r="AK19" s="14">
        <v>3500000</v>
      </c>
      <c r="AL19" s="14">
        <v>0</v>
      </c>
      <c r="AM19" s="14">
        <v>0</v>
      </c>
      <c r="AN19" s="14">
        <v>3500000</v>
      </c>
      <c r="AO19" s="14">
        <v>7000000</v>
      </c>
      <c r="AP19" s="14">
        <v>10500000</v>
      </c>
      <c r="AQ19" s="15" t="s">
        <v>72</v>
      </c>
      <c r="AR19" s="16">
        <v>0</v>
      </c>
      <c r="AS19" s="17">
        <f t="shared" ref="AS19:AS20" si="13">IF(AR19=1,AP19*1,0)</f>
        <v>0</v>
      </c>
      <c r="AT19" s="18">
        <f t="shared" ref="AT19:AT20" si="14">IF(AR19=1,AS19*1,0)</f>
        <v>0</v>
      </c>
      <c r="AU19" s="18">
        <f t="shared" ref="AU19:AU20" si="15">IF(AR19=1,AP19*1,0)</f>
        <v>0</v>
      </c>
      <c r="AV19" s="19">
        <f t="shared" si="3"/>
        <v>10500000</v>
      </c>
      <c r="AW19" s="12" t="s">
        <v>53</v>
      </c>
      <c r="AX19" s="11">
        <v>2</v>
      </c>
      <c r="AY19" s="11" t="s">
        <v>73</v>
      </c>
      <c r="AZ19" s="20"/>
    </row>
    <row r="20" spans="1:52" ht="14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58</v>
      </c>
      <c r="I20" s="11"/>
      <c r="J20" s="10"/>
      <c r="K20" s="10"/>
      <c r="L20" s="10"/>
      <c r="M20" s="11" t="s">
        <v>169</v>
      </c>
      <c r="N20" s="11">
        <v>62</v>
      </c>
      <c r="O20" s="11" t="s">
        <v>81</v>
      </c>
      <c r="P20" s="11">
        <v>62320</v>
      </c>
      <c r="Q20" s="11" t="s">
        <v>170</v>
      </c>
      <c r="R20" s="11" t="s">
        <v>62</v>
      </c>
      <c r="S20" s="11" t="s">
        <v>63</v>
      </c>
      <c r="T20" s="11" t="s">
        <v>64</v>
      </c>
      <c r="U20" s="10" t="s">
        <v>65</v>
      </c>
      <c r="V20" s="11" t="s">
        <v>66</v>
      </c>
      <c r="W20" s="10" t="s">
        <v>67</v>
      </c>
      <c r="X20" s="11"/>
      <c r="Y20" s="10"/>
      <c r="Z20" s="11"/>
      <c r="AA20" s="10"/>
      <c r="AB20" s="11" t="s">
        <v>171</v>
      </c>
      <c r="AC20" s="10" t="s">
        <v>172</v>
      </c>
      <c r="AD20" s="12" t="s">
        <v>173</v>
      </c>
      <c r="AE20" s="13" t="s">
        <v>79</v>
      </c>
      <c r="AF20" s="14">
        <v>4</v>
      </c>
      <c r="AG20" s="14">
        <v>1</v>
      </c>
      <c r="AH20" s="14">
        <v>1</v>
      </c>
      <c r="AI20" s="14">
        <v>1</v>
      </c>
      <c r="AJ20" s="14">
        <v>1</v>
      </c>
      <c r="AK20" s="14">
        <v>270000</v>
      </c>
      <c r="AL20" s="14">
        <v>270000</v>
      </c>
      <c r="AM20" s="14">
        <v>270000</v>
      </c>
      <c r="AN20" s="14">
        <v>270000</v>
      </c>
      <c r="AO20" s="14">
        <v>270000</v>
      </c>
      <c r="AP20" s="14">
        <v>1080000</v>
      </c>
      <c r="AQ20" s="15" t="s">
        <v>72</v>
      </c>
      <c r="AR20" s="16">
        <v>0</v>
      </c>
      <c r="AS20" s="17">
        <f t="shared" si="13"/>
        <v>0</v>
      </c>
      <c r="AT20" s="18">
        <f t="shared" si="14"/>
        <v>0</v>
      </c>
      <c r="AU20" s="18">
        <f t="shared" si="15"/>
        <v>0</v>
      </c>
      <c r="AV20" s="19">
        <f t="shared" si="3"/>
        <v>1080000</v>
      </c>
      <c r="AW20" s="12" t="s">
        <v>53</v>
      </c>
      <c r="AX20" s="11">
        <v>2</v>
      </c>
      <c r="AY20" s="11" t="s">
        <v>73</v>
      </c>
      <c r="AZ20" s="20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58</v>
      </c>
      <c r="I21" s="11"/>
      <c r="J21" s="10"/>
      <c r="K21" s="10"/>
      <c r="L21" s="10"/>
      <c r="M21" s="11" t="s">
        <v>174</v>
      </c>
      <c r="N21" s="11">
        <v>61</v>
      </c>
      <c r="O21" s="11" t="s">
        <v>131</v>
      </c>
      <c r="P21" s="11">
        <v>61130</v>
      </c>
      <c r="Q21" s="11" t="s">
        <v>175</v>
      </c>
      <c r="R21" s="11" t="s">
        <v>62</v>
      </c>
      <c r="S21" s="11" t="s">
        <v>63</v>
      </c>
      <c r="T21" s="11" t="s">
        <v>64</v>
      </c>
      <c r="U21" s="10" t="s">
        <v>65</v>
      </c>
      <c r="V21" s="11" t="s">
        <v>66</v>
      </c>
      <c r="W21" s="10" t="s">
        <v>67</v>
      </c>
      <c r="X21" s="11"/>
      <c r="Y21" s="10"/>
      <c r="Z21" s="11"/>
      <c r="AA21" s="10"/>
      <c r="AB21" s="11" t="s">
        <v>176</v>
      </c>
      <c r="AC21" s="10" t="s">
        <v>177</v>
      </c>
      <c r="AD21" s="12" t="s">
        <v>178</v>
      </c>
      <c r="AE21" s="13" t="s">
        <v>136</v>
      </c>
      <c r="AF21" s="14">
        <v>36</v>
      </c>
      <c r="AG21" s="14">
        <v>9</v>
      </c>
      <c r="AH21" s="14">
        <v>9</v>
      </c>
      <c r="AI21" s="14">
        <v>9</v>
      </c>
      <c r="AJ21" s="14">
        <v>9</v>
      </c>
      <c r="AK21" s="14">
        <v>600000</v>
      </c>
      <c r="AL21" s="14">
        <v>5400000</v>
      </c>
      <c r="AM21" s="14">
        <v>5400000</v>
      </c>
      <c r="AN21" s="14">
        <v>5400000</v>
      </c>
      <c r="AO21" s="14">
        <v>5400000</v>
      </c>
      <c r="AP21" s="14">
        <v>21600000</v>
      </c>
      <c r="AQ21" s="15" t="s">
        <v>103</v>
      </c>
      <c r="AR21" s="16">
        <v>0</v>
      </c>
      <c r="AS21" s="17">
        <f t="shared" si="4"/>
        <v>0</v>
      </c>
      <c r="AT21" s="18">
        <f t="shared" si="5"/>
        <v>0</v>
      </c>
      <c r="AU21" s="18">
        <f t="shared" si="6"/>
        <v>0</v>
      </c>
      <c r="AV21" s="18">
        <f t="shared" si="3"/>
        <v>21600000</v>
      </c>
      <c r="AW21" s="12" t="s">
        <v>53</v>
      </c>
      <c r="AX21" s="11">
        <v>1</v>
      </c>
      <c r="AY21" s="11" t="s">
        <v>137</v>
      </c>
      <c r="AZ21" s="20"/>
    </row>
    <row r="22" spans="1:52" ht="41.4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58</v>
      </c>
      <c r="I22" s="11"/>
      <c r="J22" s="10"/>
      <c r="K22" s="10"/>
      <c r="L22" s="10"/>
      <c r="M22" s="11" t="s">
        <v>179</v>
      </c>
      <c r="N22" s="11">
        <v>61</v>
      </c>
      <c r="O22" s="11" t="s">
        <v>131</v>
      </c>
      <c r="P22" s="11">
        <v>61240</v>
      </c>
      <c r="Q22" s="11" t="s">
        <v>180</v>
      </c>
      <c r="R22" s="11" t="s">
        <v>62</v>
      </c>
      <c r="S22" s="11" t="s">
        <v>63</v>
      </c>
      <c r="T22" s="11" t="s">
        <v>64</v>
      </c>
      <c r="U22" s="10" t="s">
        <v>65</v>
      </c>
      <c r="V22" s="11" t="s">
        <v>66</v>
      </c>
      <c r="W22" s="10" t="s">
        <v>67</v>
      </c>
      <c r="X22" s="11"/>
      <c r="Y22" s="10"/>
      <c r="Z22" s="11"/>
      <c r="AA22" s="10"/>
      <c r="AB22" s="11" t="s">
        <v>181</v>
      </c>
      <c r="AC22" s="10" t="s">
        <v>182</v>
      </c>
      <c r="AD22" s="12" t="s">
        <v>183</v>
      </c>
      <c r="AE22" s="13" t="s">
        <v>136</v>
      </c>
      <c r="AF22" s="14">
        <v>456</v>
      </c>
      <c r="AG22" s="14">
        <v>114</v>
      </c>
      <c r="AH22" s="14">
        <v>114</v>
      </c>
      <c r="AI22" s="14">
        <v>114</v>
      </c>
      <c r="AJ22" s="14">
        <v>114</v>
      </c>
      <c r="AK22" s="14">
        <v>46315.789473684003</v>
      </c>
      <c r="AL22" s="14">
        <v>5280000</v>
      </c>
      <c r="AM22" s="14">
        <v>5280000</v>
      </c>
      <c r="AN22" s="14">
        <v>5280000</v>
      </c>
      <c r="AO22" s="14">
        <v>5280000</v>
      </c>
      <c r="AP22" s="14">
        <v>21120000</v>
      </c>
      <c r="AQ22" s="15" t="s">
        <v>103</v>
      </c>
      <c r="AR22" s="16">
        <v>0</v>
      </c>
      <c r="AS22" s="17">
        <f t="shared" si="4"/>
        <v>0</v>
      </c>
      <c r="AT22" s="18">
        <f t="shared" si="5"/>
        <v>0</v>
      </c>
      <c r="AU22" s="18">
        <f t="shared" si="6"/>
        <v>0</v>
      </c>
      <c r="AV22" s="18">
        <f t="shared" si="3"/>
        <v>21120000</v>
      </c>
      <c r="AW22" s="12" t="s">
        <v>53</v>
      </c>
      <c r="AX22" s="11">
        <v>1</v>
      </c>
      <c r="AY22" s="11" t="s">
        <v>137</v>
      </c>
      <c r="AZ22" s="20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58</v>
      </c>
      <c r="I23" s="11"/>
      <c r="J23" s="10"/>
      <c r="K23" s="10"/>
      <c r="L23" s="10"/>
      <c r="M23" s="11" t="s">
        <v>184</v>
      </c>
      <c r="N23" s="11">
        <v>61</v>
      </c>
      <c r="O23" s="11" t="s">
        <v>131</v>
      </c>
      <c r="P23" s="11">
        <v>61110</v>
      </c>
      <c r="Q23" s="11" t="s">
        <v>185</v>
      </c>
      <c r="R23" s="11" t="s">
        <v>62</v>
      </c>
      <c r="S23" s="11" t="s">
        <v>63</v>
      </c>
      <c r="T23" s="11" t="s">
        <v>64</v>
      </c>
      <c r="U23" s="10" t="s">
        <v>65</v>
      </c>
      <c r="V23" s="11" t="s">
        <v>66</v>
      </c>
      <c r="W23" s="10" t="s">
        <v>67</v>
      </c>
      <c r="X23" s="11"/>
      <c r="Y23" s="10"/>
      <c r="Z23" s="11"/>
      <c r="AA23" s="10"/>
      <c r="AB23" s="11" t="s">
        <v>186</v>
      </c>
      <c r="AC23" s="10" t="s">
        <v>187</v>
      </c>
      <c r="AD23" s="12" t="s">
        <v>188</v>
      </c>
      <c r="AE23" s="13" t="s">
        <v>136</v>
      </c>
      <c r="AF23" s="14">
        <v>420</v>
      </c>
      <c r="AG23" s="14">
        <v>105</v>
      </c>
      <c r="AH23" s="14">
        <v>105</v>
      </c>
      <c r="AI23" s="14">
        <v>105</v>
      </c>
      <c r="AJ23" s="14">
        <v>105</v>
      </c>
      <c r="AK23" s="14">
        <v>1365714.2857142999</v>
      </c>
      <c r="AL23" s="14">
        <v>143400000</v>
      </c>
      <c r="AM23" s="14">
        <v>143400000</v>
      </c>
      <c r="AN23" s="14">
        <v>143400000</v>
      </c>
      <c r="AO23" s="14">
        <v>143400000</v>
      </c>
      <c r="AP23" s="14">
        <v>573600000</v>
      </c>
      <c r="AQ23" s="15" t="s">
        <v>103</v>
      </c>
      <c r="AR23" s="16">
        <v>0</v>
      </c>
      <c r="AS23" s="17">
        <f t="shared" si="4"/>
        <v>0</v>
      </c>
      <c r="AT23" s="18">
        <f t="shared" si="5"/>
        <v>0</v>
      </c>
      <c r="AU23" s="18">
        <f t="shared" si="6"/>
        <v>0</v>
      </c>
      <c r="AV23" s="18">
        <f t="shared" si="3"/>
        <v>573600000</v>
      </c>
      <c r="AW23" s="12" t="s">
        <v>53</v>
      </c>
      <c r="AX23" s="11">
        <v>1</v>
      </c>
      <c r="AY23" s="11" t="s">
        <v>137</v>
      </c>
      <c r="AZ23" s="20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58</v>
      </c>
      <c r="I24" s="11"/>
      <c r="J24" s="10"/>
      <c r="K24" s="10"/>
      <c r="L24" s="10"/>
      <c r="M24" s="11" t="s">
        <v>189</v>
      </c>
      <c r="N24" s="11">
        <v>61</v>
      </c>
      <c r="O24" s="11" t="s">
        <v>131</v>
      </c>
      <c r="P24" s="11">
        <v>61210</v>
      </c>
      <c r="Q24" s="11" t="s">
        <v>185</v>
      </c>
      <c r="R24" s="11" t="s">
        <v>62</v>
      </c>
      <c r="S24" s="11" t="s">
        <v>63</v>
      </c>
      <c r="T24" s="11" t="s">
        <v>64</v>
      </c>
      <c r="U24" s="10" t="s">
        <v>65</v>
      </c>
      <c r="V24" s="11" t="s">
        <v>66</v>
      </c>
      <c r="W24" s="10" t="s">
        <v>67</v>
      </c>
      <c r="X24" s="11"/>
      <c r="Y24" s="10"/>
      <c r="Z24" s="11"/>
      <c r="AA24" s="10"/>
      <c r="AB24" s="11" t="s">
        <v>190</v>
      </c>
      <c r="AC24" s="10" t="s">
        <v>191</v>
      </c>
      <c r="AD24" s="12" t="s">
        <v>192</v>
      </c>
      <c r="AE24" s="13" t="s">
        <v>136</v>
      </c>
      <c r="AF24" s="14">
        <v>456</v>
      </c>
      <c r="AG24" s="14">
        <v>114</v>
      </c>
      <c r="AH24" s="14">
        <v>114</v>
      </c>
      <c r="AI24" s="14">
        <v>114</v>
      </c>
      <c r="AJ24" s="14">
        <v>114</v>
      </c>
      <c r="AK24" s="14">
        <v>408236.79385964997</v>
      </c>
      <c r="AL24" s="14">
        <v>46538994.5</v>
      </c>
      <c r="AM24" s="14">
        <v>46538994.5</v>
      </c>
      <c r="AN24" s="14">
        <v>46538994.5</v>
      </c>
      <c r="AO24" s="14">
        <v>46538994.5</v>
      </c>
      <c r="AP24" s="14">
        <v>186155978</v>
      </c>
      <c r="AQ24" s="15" t="s">
        <v>103</v>
      </c>
      <c r="AR24" s="16">
        <v>0</v>
      </c>
      <c r="AS24" s="17">
        <f t="shared" si="4"/>
        <v>0</v>
      </c>
      <c r="AT24" s="18">
        <f t="shared" si="5"/>
        <v>0</v>
      </c>
      <c r="AU24" s="18">
        <f t="shared" si="6"/>
        <v>0</v>
      </c>
      <c r="AV24" s="18">
        <f t="shared" si="3"/>
        <v>186155978</v>
      </c>
      <c r="AW24" s="12" t="s">
        <v>53</v>
      </c>
      <c r="AX24" s="11">
        <v>1</v>
      </c>
      <c r="AY24" s="11" t="s">
        <v>137</v>
      </c>
      <c r="AZ24" s="20"/>
    </row>
  </sheetData>
  <sheetProtection algorithmName="SHA-512" hashValue="C7zKWMFfbU+ylwcwfw4m7lsgTeKLXeU7AIcGn3Bp95f+loDPtH6OZa6RoqphS2atA3NdRDq5lghpRqqBSL2sfg==" saltValue="MDKJ6q0i3RDBalWj3rzVZA==" spinCount="100000" sheet="1" objects="1" scenarios="1" selectLockedCells="1" sort="0" autoFilter="0"/>
  <autoFilter ref="A1:AZ24" xr:uid="{17670286-004E-4564-8A5B-B7796ED6214B}"/>
  <dataValidations count="2">
    <dataValidation type="list" allowBlank="1" showInputMessage="1" showErrorMessage="1" sqref="AR2:AR24" xr:uid="{30F63806-92CF-42EA-AF01-13B157239EAE}">
      <formula1>"0,1"</formula1>
    </dataValidation>
    <dataValidation type="list" allowBlank="1" showInputMessage="1" showErrorMessage="1" sqref="AQ2:AQ24" xr:uid="{01BF994A-1862-4662-B5C9-CF23543DB8BA}">
      <formula1>"activité usuelle, activité d'investissement bénéficiant d'un CP, autres"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COUR DES COMPTES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2025-09-03T06:52:18Z</dcterms:created>
  <dcterms:modified xsi:type="dcterms:W3CDTF">2025-09-03T06:52:19Z</dcterms:modified>
</cp:coreProperties>
</file>